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ec36c2bfb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05920218ae44c8f"/>
    <x:sheet xmlns:r="http://schemas.openxmlformats.org/officeDocument/2006/relationships" name="Sources" sheetId="2" r:id="R92183698bd144356"/>
    <x:sheet xmlns:r="http://schemas.openxmlformats.org/officeDocument/2006/relationships" name="Turnover" sheetId="3" r:id="R3f90df5e72804c5d"/>
    <x:sheet xmlns:r="http://schemas.openxmlformats.org/officeDocument/2006/relationships" name="Demo" sheetId="4" r:id="Rf427a98faede4e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yyyy"/>
    <x:numFmt numFmtId="201" formatCode="£#,##0.00;[Red](£#,##0.00);£0.00"/>
    <x:numFmt numFmtId="202" formatCode="dd mmm yyyy"/>
    <x:numFmt numFmtId="203" formatCode="£#,##0.00"/>
  </x:numFmts>
  <x:fonts count="10">
    <x:font>
      <x:sz val="11"/>
      <x:name val="Carlito"/>
    </x:font>
    <x:font>
      <x:sz val="11"/>
      <x:color rgb="FF243247"/>
      <x:name val="Calibri"/>
    </x:font>
    <x:font>
      <x:b/>
      <x:sz val="14"/>
      <x:color rgb="FFFFFFFF"/>
      <x:name val="Calibri"/>
    </x:font>
    <x:font>
      <x:b/>
      <x:sz val="18"/>
      <x:color rgb="FF243247"/>
      <x:name val="Calibri"/>
    </x:font>
    <x:font>
      <x:b/>
      <x:sz val="10"/>
      <x:color rgb="FFFFFFFF"/>
      <x:name val="Calibri"/>
    </x:font>
    <x:font>
      <x:sz val="11"/>
      <x:color rgb="FF243247"/>
      <x:name val="Calibri"/>
    </x:font>
    <x:font>
      <x:sz val="11"/>
      <x:color rgb="FF2349B5"/>
      <x:name val="Calibri"/>
    </x:font>
    <x:font>
      <x:sz val="10"/>
      <x:color rgb="FF243247"/>
      <x:name val="Calibri"/>
    </x:font>
    <x:font>
      <x:b/>
      <x:sz val="11"/>
      <x:color rgb="FF243247"/>
      <x:name val="Calibri"/>
    </x:font>
    <x:font>
      <x:b/>
      <x:sz val="10"/>
      <x:color rgb="FF243247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203149"/>
      </x:patternFill>
    </x:fill>
    <x:fill>
      <x:patternFill patternType="solid">
        <x:fgColor rgb="FFFFFFFF"/>
      </x:patternFill>
    </x:fill>
    <x:fill>
      <x:patternFill patternType="solid">
        <x:fgColor rgb="FFEAF0FF"/>
      </x:patternFill>
    </x:fill>
    <x:fill>
      <x:patternFill patternType="solid">
        <x:fgColor rgb="FFFFF3D6"/>
      </x:patternFill>
    </x:fill>
    <x:fill>
      <x:patternFill patternType="solid">
        <x:fgColor rgb="FFF2F4F8"/>
      </x:patternFill>
    </x:fill>
  </x:fills>
  <x:borders count="2">
    <x:border/>
    <x:border/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200" fontId="6" fillId="4" borderId="0" xfId="0" applyNumberFormat="1" applyFont="1" applyFill="1" applyBorder="1"/>
    <x:xf numFmtId="200" fontId="6" fillId="4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202" fontId="6" fillId="4" borderId="0" xfId="0" applyNumberFormat="1" applyFont="1" applyFill="1" applyBorder="1"/>
    <x:xf numFmtId="202" fontId="6" fillId="4" borderId="1" xfId="0" applyNumberFormat="1" applyFont="1" applyFill="1" applyBorder="1"/>
    <x:xf numFmtId="201" fontId="6" fillId="4" borderId="0" xfId="0" applyNumberFormat="1" applyFont="1" applyFill="1" applyBorder="1"/>
    <x:xf numFmtId="201" fontId="6" fillId="4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0" fontId="1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/>
    <x:xf numFmtId="203" fontId="1" fillId="0" borderId="1" xfId="0" applyNumberFormat="1" applyFont="1" applyFill="1" applyBorder="1"/>
    <x:xf numFmtId="203" fontId="6" fillId="4" borderId="0" xfId="0" applyNumberFormat="1" applyFont="1" applyFill="1" applyBorder="1"/>
    <x:xf numFmtId="203" fontId="6" fillId="4" borderId="1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FE0DA"/>
        </x:patternFill>
      </x:fill>
    </x:dxf>
    <x:dxf>
      <x:fill>
        <x:patternFill patternType="solid">
          <x:bgColor rgb="FFFFE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0b9aff1314aca" /><Relationship Type="http://schemas.openxmlformats.org/officeDocument/2006/relationships/theme" Target="/xl/theme/theme1.xml" Id="R01000b9c8e5e4d35" /><Relationship Type="http://schemas.openxmlformats.org/officeDocument/2006/relationships/sharedStrings" Target="/xl/sharedStrings.xml" Id="Rf4caf15ef02648fe" /><Relationship Type="http://schemas.openxmlformats.org/officeDocument/2006/relationships/worksheet" Target="/xl/worksheets/sheet1.xml" Id="R005920218ae44c8f" /><Relationship Type="http://schemas.openxmlformats.org/officeDocument/2006/relationships/worksheet" Target="/xl/worksheets/sheet2.xml" Id="R92183698bd144356" /><Relationship Type="http://schemas.openxmlformats.org/officeDocument/2006/relationships/worksheet" Target="/xl/worksheets/sheet3.xml" Id="R3f90df5e72804c5d" /><Relationship Type="http://schemas.openxmlformats.org/officeDocument/2006/relationships/worksheet" Target="/xl/worksheets/sheet4.xml" Id="Rf427a98faede4e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</x:row>
    <x:row r="2" ht="34" customHeight="1">
      <x:c r="A2" s="15" t="str">
        <x:v>VAT registration turnover tracker</x:v>
      </x:c>
      <x:c r="B2" s="15" t="str">
        <x:v>VAT registration turnover tracker</x:v>
      </x:c>
      <x:c r="C2" s="15" t="str">
        <x:v>VAT registration turnover tracker</x:v>
      </x:c>
      <x:c r="D2" s="15" t="str">
        <x:v>VAT registration turnover tracker</x:v>
      </x:c>
      <x:c r="E2" s="15" t="str">
        <x:v>VAT registration turnover tracker</x:v>
      </x:c>
      <x:c r="F2" s="15" t="str">
        <x:v>VAT registration turnover tracker</x:v>
      </x:c>
      <x:c r="G2" s="15" t="str">
        <x:v>VAT registration turnover tracker</x:v>
      </x:c>
      <x:c r="H2" s="15" t="str">
        <x:v>VAT registration turnover tracker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2" t="str">
        <x:v>MAKE YOUR OWN PRIVATE COPY</x:v>
      </x:c>
      <x:c r="B4" s="22" t="str">
        <x:v>MAKE YOUR OWN PRIVATE COPY</x:v>
      </x:c>
      <x:c r="C4" s="22" t="str">
        <x:v>MAKE YOUR OWN PRIVATE COPY</x:v>
      </x:c>
      <x:c r="D4" s="22" t="str">
        <x:v>MAKE YOUR OWN PRIVATE COPY</x:v>
      </x:c>
      <x:c r="E4" s="22" t="str">
        <x:v>MAKE YOUR OWN PRIVATE COPY</x:v>
      </x:c>
      <x:c r="F4" s="22" t="str">
        <x:v>MAKE YOUR OWN PRIVATE COPY</x:v>
      </x:c>
      <x:c r="G4" s="22" t="str">
        <x:v>MAKE YOUR OWN PRIVATE COPY</x:v>
      </x:c>
      <x:c r="H4" s="22" t="str">
        <x:v>MAKE YOUR OWN PRIVATE COPY</x:v>
      </x:c>
    </x:row>
    <x:row r="5" ht="28" customHeight="1">
      <x:c r="A5" s="28" t="str">
        <x:v>Download this workbook or make a private copy before entering information. Never enter personal records in the shared SBX client library.</x:v>
      </x:c>
      <x:c r="B5" s="28" t="str">
        <x:v>Download this workbook or make a private copy before entering information. Never enter personal records in the shared SBX client library.</x:v>
      </x:c>
      <x:c r="C5" s="28" t="str">
        <x:v>Download this workbook or make a private copy before entering information. Never enter personal records in the shared SBX client library.</x:v>
      </x:c>
      <x:c r="D5" s="28" t="str">
        <x:v>Download this workbook or make a private copy before entering information. Never enter personal records in the shared SBX client library.</x:v>
      </x:c>
      <x:c r="E5" s="28" t="str">
        <x:v>Download this workbook or make a private copy before entering information. Never enter personal records in the shared SBX client library.</x:v>
      </x:c>
      <x:c r="F5" s="28" t="str">
        <x:v>Download this workbook or make a private copy before entering information. Never enter personal records in the shared SBX client library.</x:v>
      </x:c>
      <x:c r="G5" s="28" t="str">
        <x:v>Download this workbook or make a private copy before entering information. Never enter personal records in the shared SBX client library.</x:v>
      </x:c>
      <x:c r="H5" s="28" t="str">
        <x:v>Download this workbook or make a private copy before entering information. Never enter personal records in the shared SBX client library.</x:v>
      </x:c>
    </x:row>
    <x:row r="6" ht="28" customHeight="1">
      <x:c r="A6" s="28" t="str">
        <x:v>Download this workbook or make a private copy before entering information. Never enter personal records in the shared SBX client library.</x:v>
      </x:c>
      <x:c r="B6" s="28" t="str">
        <x:v>Download this workbook or make a private copy before entering information. Never enter personal records in the shared SBX client library.</x:v>
      </x:c>
      <x:c r="C6" s="28" t="str">
        <x:v>Download this workbook or make a private copy before entering information. Never enter personal records in the shared SBX client library.</x:v>
      </x:c>
      <x:c r="D6" s="28" t="str">
        <x:v>Download this workbook or make a private copy before entering information. Never enter personal records in the shared SBX client library.</x:v>
      </x:c>
      <x:c r="E6" s="28" t="str">
        <x:v>Download this workbook or make a private copy before entering information. Never enter personal records in the shared SBX client library.</x:v>
      </x:c>
      <x:c r="F6" s="28" t="str">
        <x:v>Download this workbook or make a private copy before entering information. Never enter personal records in the shared SBX client library.</x:v>
      </x:c>
      <x:c r="G6" s="28" t="str">
        <x:v>Download this workbook or make a private copy before entering information. Never enter personal records in the shared SBX client library.</x:v>
      </x:c>
      <x:c r="H6" s="28" t="str">
        <x:v>Download this workbook or make a private copy before entering information. Never enter personal records in the shared SBX client library.</x:v>
      </x:c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23" customHeight="1">
      <x:c r="A8" s="22" t="str">
        <x:v>HOW TO USE IT</x:v>
      </x:c>
      <x:c r="B8" s="22" t="str">
        <x:v>HOW TO USE IT</x:v>
      </x:c>
      <x:c r="C8" s="22" t="str">
        <x:v>HOW TO USE IT</x:v>
      </x:c>
      <x:c r="D8" s="22" t="str">
        <x:v>HOW TO USE IT</x:v>
      </x:c>
      <x:c r="E8" s="22" t="str">
        <x:v>HOW TO USE IT</x:v>
      </x:c>
      <x:c r="F8" s="22" t="str">
        <x:v>HOW TO USE IT</x:v>
      </x:c>
      <x:c r="G8" s="22" t="str">
        <x:v>HOW TO USE IT</x:v>
      </x:c>
      <x:c r="H8" s="22" t="str">
        <x:v>HOW TO USE IT</x:v>
      </x:c>
    </x:row>
    <x:row r="9" ht="28" customHeight="1">
      <x:c r="A9" s="28" t="str">
        <x:v>Blue cells are inputs. Other cells contain formulas or instructions. Use the blank working tab, not Demo. Do not overwrite formulas. Keep rows within the supplied template.</x:v>
      </x:c>
      <x:c r="B9" s="28" t="str">
        <x:v>Blue cells are inputs. Other cells contain formulas or instructions. Use the blank working tab, not Demo. Do not overwrite formulas. Keep rows within the supplied template.</x:v>
      </x:c>
      <x:c r="C9" s="28" t="str">
        <x:v>Blue cells are inputs. Other cells contain formulas or instructions. Use the blank working tab, not Demo. Do not overwrite formulas. Keep rows within the supplied template.</x:v>
      </x:c>
      <x:c r="D9" s="28" t="str">
        <x:v>Blue cells are inputs. Other cells contain formulas or instructions. Use the blank working tab, not Demo. Do not overwrite formulas. Keep rows within the supplied template.</x:v>
      </x:c>
      <x:c r="E9" s="28" t="str">
        <x:v>Blue cells are inputs. Other cells contain formulas or instructions. Use the blank working tab, not Demo. Do not overwrite formulas. Keep rows within the supplied template.</x:v>
      </x:c>
      <x:c r="F9" s="28" t="str">
        <x:v>Blue cells are inputs. Other cells contain formulas or instructions. Use the blank working tab, not Demo. Do not overwrite formulas. Keep rows within the supplied template.</x:v>
      </x:c>
      <x:c r="G9" s="28" t="str">
        <x:v>Blue cells are inputs. Other cells contain formulas or instructions. Use the blank working tab, not Demo. Do not overwrite formulas. Keep rows within the supplied template.</x:v>
      </x:c>
      <x:c r="H9" s="28" t="str">
        <x:v>Blue cells are inputs. Other cells contain formulas or instructions. Use the blank working tab, not Demo. Do not overwrite formulas. Keep rows within the supplied template.</x:v>
      </x:c>
    </x:row>
    <x:row r="10" ht="28" customHeight="1">
      <x:c r="A10" s="28" t="str">
        <x:v>Blue cells are inputs. Other cells contain formulas or instructions. Use the blank working tab, not Demo. Do not overwrite formulas. Keep rows within the supplied template.</x:v>
      </x:c>
      <x:c r="B10" s="28" t="str">
        <x:v>Blue cells are inputs. Other cells contain formulas or instructions. Use the blank working tab, not Demo. Do not overwrite formulas. Keep rows within the supplied template.</x:v>
      </x:c>
      <x:c r="C10" s="28" t="str">
        <x:v>Blue cells are inputs. Other cells contain formulas or instructions. Use the blank working tab, not Demo. Do not overwrite formulas. Keep rows within the supplied template.</x:v>
      </x:c>
      <x:c r="D10" s="28" t="str">
        <x:v>Blue cells are inputs. Other cells contain formulas or instructions. Use the blank working tab, not Demo. Do not overwrite formulas. Keep rows within the supplied template.</x:v>
      </x:c>
      <x:c r="E10" s="28" t="str">
        <x:v>Blue cells are inputs. Other cells contain formulas or instructions. Use the blank working tab, not Demo. Do not overwrite formulas. Keep rows within the supplied template.</x:v>
      </x:c>
      <x:c r="F10" s="28" t="str">
        <x:v>Blue cells are inputs. Other cells contain formulas or instructions. Use the blank working tab, not Demo. Do not overwrite formulas. Keep rows within the supplied template.</x:v>
      </x:c>
      <x:c r="G10" s="28" t="str">
        <x:v>Blue cells are inputs. Other cells contain formulas or instructions. Use the blank working tab, not Demo. Do not overwrite formulas. Keep rows within the supplied template.</x:v>
      </x:c>
      <x:c r="H10" s="28" t="str">
        <x:v>Blue cells are inputs. Other cells contain formulas or instructions. Use the blank working tab, not Demo. Do not overwrite formulas. Keep rows within the supplied template.</x:v>
      </x:c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3" customHeight="1">
      <x:c r="A12" s="22" t="str">
        <x:v>1. PROVIDE A FULL ROLLING HISTORY</x:v>
      </x:c>
      <x:c r="B12" s="22" t="str">
        <x:v>1. PROVIDE A FULL ROLLING HISTORY</x:v>
      </x:c>
      <x:c r="C12" s="22" t="str">
        <x:v>1. PROVIDE A FULL ROLLING HISTORY</x:v>
      </x:c>
      <x:c r="D12" s="22" t="str">
        <x:v>1. PROVIDE A FULL ROLLING HISTORY</x:v>
      </x:c>
      <x:c r="E12" s="22" t="str">
        <x:v>1. PROVIDE A FULL ROLLING HISTORY</x:v>
      </x:c>
      <x:c r="F12" s="22" t="str">
        <x:v>1. PROVIDE A FULL ROLLING HISTORY</x:v>
      </x:c>
      <x:c r="G12" s="22" t="str">
        <x:v>1. PROVIDE A FULL ROLLING HISTORY</x:v>
      </x:c>
      <x:c r="H12" s="22" t="str">
        <x:v>1. PROVIDE A FULL ROLLING HISTORY</x:v>
      </x:c>
    </x:row>
    <x:row r="13" ht="28" customHeight="1">
      <x:c r="A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B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C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D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E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F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G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H13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</x:row>
    <x:row r="14" ht="28" customHeight="1">
      <x:c r="A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B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C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D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E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F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G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  <x:c r="H14" s="28" t="str">
        <x:v>Choose the first calendar month and enter up to 24 months. For each completed month, enter standard/reduced-rate sales, zero-rated sales and relevant overseas-service purchases. Enter 0 where there were none; blank means unknown.</x:v>
      </x:c>
    </x:row>
    <x:row r="15" ht="23" customHeight="1">
      <x:c r="A15" s="2"/>
      <x:c r="B15" s="2"/>
      <x:c r="C15" s="2"/>
      <x:c r="D15" s="2"/>
      <x:c r="E15" s="2"/>
      <x:c r="F15" s="2"/>
      <x:c r="G15" s="2"/>
      <x:c r="H15" s="2"/>
    </x:row>
    <x:row r="16" ht="23" customHeight="1">
      <x:c r="A16" s="22" t="str">
        <x:v>2. WATCH BOTH TESTS</x:v>
      </x:c>
      <x:c r="B16" s="22" t="str">
        <x:v>2. WATCH BOTH TESTS</x:v>
      </x:c>
      <x:c r="C16" s="22" t="str">
        <x:v>2. WATCH BOTH TESTS</x:v>
      </x:c>
      <x:c r="D16" s="22" t="str">
        <x:v>2. WATCH BOTH TESTS</x:v>
      </x:c>
      <x:c r="E16" s="22" t="str">
        <x:v>2. WATCH BOTH TESTS</x:v>
      </x:c>
      <x:c r="F16" s="22" t="str">
        <x:v>2. WATCH BOTH TESTS</x:v>
      </x:c>
      <x:c r="G16" s="22" t="str">
        <x:v>2. WATCH BOTH TESTS</x:v>
      </x:c>
      <x:c r="H16" s="22" t="str">
        <x:v>2. WATCH BOTH TESTS</x:v>
      </x:c>
    </x:row>
    <x:row r="17" ht="28" customHeight="1">
      <x:c r="A17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B17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C17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D17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E17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F17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G17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H17" s="28" t="str">
        <x:v>The monthly check needs 12 completed months. Earlier months before the business existed can be entered as 0 only when that is true. A known next-30-days trigger must be raised immediately; do not wait for month end.</x:v>
      </x:c>
    </x:row>
    <x:row r="18" ht="28" customHeight="1">
      <x:c r="A18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B18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C18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D18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E18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F18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G18" s="28" t="str">
        <x:v>The monthly check needs 12 completed months. Earlier months before the business existed can be entered as 0 only when that is true. A known next-30-days trigger must be raised immediately; do not wait for month end.</x:v>
      </x:c>
      <x:c r="H18" s="28" t="str">
        <x:v>The monthly check needs 12 completed months. Earlier months before the business existed can be entered as 0 only when that is true. A known next-30-days trigger must be raised immediately; do not wait for month end.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22" t="str">
        <x:v>3. SEND THE DETAIL TO SBX</x:v>
      </x:c>
      <x:c r="B20" s="22" t="str">
        <x:v>3. SEND THE DETAIL TO SBX</x:v>
      </x:c>
      <x:c r="C20" s="22" t="str">
        <x:v>3. SEND THE DETAIL TO SBX</x:v>
      </x:c>
      <x:c r="D20" s="22" t="str">
        <x:v>3. SEND THE DETAIL TO SBX</x:v>
      </x:c>
      <x:c r="E20" s="22" t="str">
        <x:v>3. SEND THE DETAIL TO SBX</x:v>
      </x:c>
      <x:c r="F20" s="22" t="str">
        <x:v>3. SEND THE DETAIL TO SBX</x:v>
      </x:c>
      <x:c r="G20" s="22" t="str">
        <x:v>3. SEND THE DETAIL TO SBX</x:v>
      </x:c>
      <x:c r="H20" s="22" t="str">
        <x:v>3. SEND THE DETAIL TO SBX</x:v>
      </x:c>
    </x:row>
    <x:row r="21" ht="28" customHeight="1">
      <x:c r="A21" s="28" t="str">
        <x:v>This is a monitoring tool, not a registration application. A historic trigger does not disappear because turnover later falls. Keep the first trigger and contact SBX promptly.</x:v>
      </x:c>
      <x:c r="B21" s="28" t="str">
        <x:v>This is a monitoring tool, not a registration application. A historic trigger does not disappear because turnover later falls. Keep the first trigger and contact SBX promptly.</x:v>
      </x:c>
      <x:c r="C21" s="28" t="str">
        <x:v>This is a monitoring tool, not a registration application. A historic trigger does not disappear because turnover later falls. Keep the first trigger and contact SBX promptly.</x:v>
      </x:c>
      <x:c r="D21" s="28" t="str">
        <x:v>This is a monitoring tool, not a registration application. A historic trigger does not disappear because turnover later falls. Keep the first trigger and contact SBX promptly.</x:v>
      </x:c>
      <x:c r="E21" s="28" t="str">
        <x:v>This is a monitoring tool, not a registration application. A historic trigger does not disappear because turnover later falls. Keep the first trigger and contact SBX promptly.</x:v>
      </x:c>
      <x:c r="F21" s="28" t="str">
        <x:v>This is a monitoring tool, not a registration application. A historic trigger does not disappear because turnover later falls. Keep the first trigger and contact SBX promptly.</x:v>
      </x:c>
      <x:c r="G21" s="28" t="str">
        <x:v>This is a monitoring tool, not a registration application. A historic trigger does not disappear because turnover later falls. Keep the first trigger and contact SBX promptly.</x:v>
      </x:c>
      <x:c r="H21" s="28" t="str">
        <x:v>This is a monitoring tool, not a registration application. A historic trigger does not disappear because turnover later falls. Keep the first trigger and contact SBX promptly.</x:v>
      </x:c>
    </x:row>
    <x:row r="22" ht="28" customHeight="1">
      <x:c r="A22" s="28" t="str">
        <x:v>This is a monitoring tool, not a registration application. A historic trigger does not disappear because turnover later falls. Keep the first trigger and contact SBX promptly.</x:v>
      </x:c>
      <x:c r="B22" s="28" t="str">
        <x:v>This is a monitoring tool, not a registration application. A historic trigger does not disappear because turnover later falls. Keep the first trigger and contact SBX promptly.</x:v>
      </x:c>
      <x:c r="C22" s="28" t="str">
        <x:v>This is a monitoring tool, not a registration application. A historic trigger does not disappear because turnover later falls. Keep the first trigger and contact SBX promptly.</x:v>
      </x:c>
      <x:c r="D22" s="28" t="str">
        <x:v>This is a monitoring tool, not a registration application. A historic trigger does not disappear because turnover later falls. Keep the first trigger and contact SBX promptly.</x:v>
      </x:c>
      <x:c r="E22" s="28" t="str">
        <x:v>This is a monitoring tool, not a registration application. A historic trigger does not disappear because turnover later falls. Keep the first trigger and contact SBX promptly.</x:v>
      </x:c>
      <x:c r="F22" s="28" t="str">
        <x:v>This is a monitoring tool, not a registration application. A historic trigger does not disappear because turnover later falls. Keep the first trigger and contact SBX promptly.</x:v>
      </x:c>
      <x:c r="G22" s="28" t="str">
        <x:v>This is a monitoring tool, not a registration application. A historic trigger does not disappear because turnover later falls. Keep the first trigger and contact SBX promptly.</x:v>
      </x:c>
      <x:c r="H22" s="28" t="str">
        <x:v>This is a monitoring tool, not a registration application. A historic trigger does not disappear because turnover later falls. Keep the first trigger and contact SBX promptly.</x:v>
      </x:c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2" t="str">
        <x:v>SCOPE AND LIMITS</x:v>
      </x:c>
      <x:c r="B24" s="22" t="str">
        <x:v>SCOPE AND LIMITS</x:v>
      </x:c>
      <x:c r="C24" s="22" t="str">
        <x:v>SCOPE AND LIMITS</x:v>
      </x:c>
      <x:c r="D24" s="22" t="str">
        <x:v>SCOPE AND LIMITS</x:v>
      </x:c>
      <x:c r="E24" s="22" t="str">
        <x:v>SCOPE AND LIMITS</x:v>
      </x:c>
      <x:c r="F24" s="22" t="str">
        <x:v>SCOPE AND LIMITS</x:v>
      </x:c>
      <x:c r="G24" s="22" t="str">
        <x:v>SCOPE AND LIMITS</x:v>
      </x:c>
      <x:c r="H24" s="22" t="str">
        <x:v>SCOPE AND LIMITS</x:v>
      </x:c>
    </x:row>
    <x:row r="25" ht="28" customHeight="1">
      <x:c r="A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B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C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D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E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F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G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H25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</x:row>
    <x:row r="26" ht="28" customHeight="1">
      <x:c r="A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B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C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D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E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F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G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  <x:c r="H26" s="28" t="str">
        <x:v>For an ordinary UK-established business. Use VAT-taxable turnover, not profit or net bank payouts. Include all relevant activities of the same legal person. Exempt/outside-scope income, asset disposals, business transfers, non-established businesses and unusual supplies need SBX review. Only include overseas purchases that belong in the reverse-charge registration calculation.</x:v>
      </x:c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2" t="str">
        <x:v>SEND TO SBX</x:v>
      </x:c>
      <x:c r="B28" s="22" t="str">
        <x:v>SEND TO SBX</x:v>
      </x:c>
      <x:c r="C28" s="22" t="str">
        <x:v>SEND TO SBX</x:v>
      </x:c>
      <x:c r="D28" s="22" t="str">
        <x:v>SEND TO SBX</x:v>
      </x:c>
      <x:c r="E28" s="22" t="str">
        <x:v>SEND TO SBX</x:v>
      </x:c>
      <x:c r="F28" s="22" t="str">
        <x:v>SEND TO SBX</x:v>
      </x:c>
      <x:c r="G28" s="22" t="str">
        <x:v>SEND TO SBX</x:v>
      </x:c>
      <x:c r="H28" s="22" t="str">
        <x:v>SEND TO SBX</x:v>
      </x:c>
    </x:row>
    <x:row r="29" ht="28" customHeight="1">
      <x:c r="A29" s="28" t="str">
        <x:v>Send the completed copy and supporting records through your agreed private SBX channel. This tool organises information; it does not approve an expense, a VAT position or a dividend.</x:v>
      </x:c>
      <x:c r="B29" s="28" t="str">
        <x:v>Send the completed copy and supporting records through your agreed private SBX channel. This tool organises information; it does not approve an expense, a VAT position or a dividend.</x:v>
      </x:c>
      <x:c r="C29" s="28" t="str">
        <x:v>Send the completed copy and supporting records through your agreed private SBX channel. This tool organises information; it does not approve an expense, a VAT position or a dividend.</x:v>
      </x:c>
      <x:c r="D29" s="28" t="str">
        <x:v>Send the completed copy and supporting records through your agreed private SBX channel. This tool organises information; it does not approve an expense, a VAT position or a dividend.</x:v>
      </x:c>
      <x:c r="E29" s="28" t="str">
        <x:v>Send the completed copy and supporting records through your agreed private SBX channel. This tool organises information; it does not approve an expense, a VAT position or a dividend.</x:v>
      </x:c>
      <x:c r="F29" s="28" t="str">
        <x:v>Send the completed copy and supporting records through your agreed private SBX channel. This tool organises information; it does not approve an expense, a VAT position or a dividend.</x:v>
      </x:c>
      <x:c r="G29" s="28" t="str">
        <x:v>Send the completed copy and supporting records through your agreed private SBX channel. This tool organises information; it does not approve an expense, a VAT position or a dividend.</x:v>
      </x:c>
      <x:c r="H29" s="28" t="str">
        <x:v>Send the completed copy and supporting records through your agreed private SBX channel. This tool organises information; it does not approve an expense, a VAT position or a dividend.</x:v>
      </x:c>
    </x:row>
    <x:row r="30" ht="28" customHeight="1">
      <x:c r="A30" s="28" t="str">
        <x:v>Send the completed copy and supporting records through your agreed private SBX channel. This tool organises information; it does not approve an expense, a VAT position or a dividend.</x:v>
      </x:c>
      <x:c r="B30" s="28" t="str">
        <x:v>Send the completed copy and supporting records through your agreed private SBX channel. This tool organises information; it does not approve an expense, a VAT position or a dividend.</x:v>
      </x:c>
      <x:c r="C30" s="28" t="str">
        <x:v>Send the completed copy and supporting records through your agreed private SBX channel. This tool organises information; it does not approve an expense, a VAT position or a dividend.</x:v>
      </x:c>
      <x:c r="D30" s="28" t="str">
        <x:v>Send the completed copy and supporting records through your agreed private SBX channel. This tool organises information; it does not approve an expense, a VAT position or a dividend.</x:v>
      </x:c>
      <x:c r="E30" s="28" t="str">
        <x:v>Send the completed copy and supporting records through your agreed private SBX channel. This tool organises information; it does not approve an expense, a VAT position or a dividend.</x:v>
      </x:c>
      <x:c r="F30" s="28" t="str">
        <x:v>Send the completed copy and supporting records through your agreed private SBX channel. This tool organises information; it does not approve an expense, a VAT position or a dividend.</x:v>
      </x:c>
      <x:c r="G30" s="28" t="str">
        <x:v>Send the completed copy and supporting records through your agreed private SBX channel. This tool organises information; it does not approve an expense, a VAT position or a dividend.</x:v>
      </x:c>
      <x:c r="H30" s="28" t="str">
        <x:v>Send the completed copy and supporting records through your agreed private SBX channel. This tool organises information; it does not approve an expense, a VAT position or a dividend.</x:v>
      </x:c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2" t="str">
        <x:v>CONTACT</x:v>
      </x:c>
      <x:c r="B32" s="22" t="str">
        <x:v>CONTACT</x:v>
      </x:c>
      <x:c r="C32" s="22" t="str">
        <x:v>CONTACT</x:v>
      </x:c>
      <x:c r="D32" s="22" t="str">
        <x:v>CONTACT</x:v>
      </x:c>
      <x:c r="E32" s="22" t="str">
        <x:v>CONTACT</x:v>
      </x:c>
      <x:c r="F32" s="22" t="str">
        <x:v>CONTACT</x:v>
      </x:c>
      <x:c r="G32" s="22" t="str">
        <x:v>CONTACT</x:v>
      </x:c>
      <x:c r="H32" s="22" t="str">
        <x:v>CONTACT</x:v>
      </x:c>
    </x:row>
    <x:row r="33" ht="28" customHeight="1">
      <x:c r="A33" s="28" t="str">
        <x:v>Contact our office or your account manager. info@sbxaccountants.com | 020 7046 1730</x:v>
      </x:c>
      <x:c r="B33" s="28" t="str">
        <x:v>Contact our office or your account manager. info@sbxaccountants.com | 020 7046 1730</x:v>
      </x:c>
      <x:c r="C33" s="28" t="str">
        <x:v>Contact our office or your account manager. info@sbxaccountants.com | 020 7046 1730</x:v>
      </x:c>
      <x:c r="D33" s="28" t="str">
        <x:v>Contact our office or your account manager. info@sbxaccountants.com | 020 7046 1730</x:v>
      </x:c>
      <x:c r="E33" s="28" t="str">
        <x:v>Contact our office or your account manager. info@sbxaccountants.com | 020 7046 1730</x:v>
      </x:c>
      <x:c r="F33" s="28" t="str">
        <x:v>Contact our office or your account manager. info@sbxaccountants.com | 020 7046 1730</x:v>
      </x:c>
      <x:c r="G33" s="28" t="str">
        <x:v>Contact our office or your account manager. info@sbxaccountants.com | 020 7046 1730</x:v>
      </x:c>
      <x:c r="H33" s="28" t="str">
        <x:v>Contact our office or your account manager. info@sbxaccountants.com | 020 7046 1730</x:v>
      </x:c>
    </x:row>
    <x:row r="34" ht="28" customHeight="1">
      <x:c r="A34" s="28" t="str">
        <x:v>Contact our office or your account manager. info@sbxaccountants.com | 020 7046 1730</x:v>
      </x:c>
      <x:c r="B34" s="28" t="str">
        <x:v>Contact our office or your account manager. info@sbxaccountants.com | 020 7046 1730</x:v>
      </x:c>
      <x:c r="C34" s="28" t="str">
        <x:v>Contact our office or your account manager. info@sbxaccountants.com | 020 7046 1730</x:v>
      </x:c>
      <x:c r="D34" s="28" t="str">
        <x:v>Contact our office or your account manager. info@sbxaccountants.com | 020 7046 1730</x:v>
      </x:c>
      <x:c r="E34" s="28" t="str">
        <x:v>Contact our office or your account manager. info@sbxaccountants.com | 020 7046 1730</x:v>
      </x:c>
      <x:c r="F34" s="28" t="str">
        <x:v>Contact our office or your account manager. info@sbxaccountants.com | 020 7046 1730</x:v>
      </x:c>
      <x:c r="G34" s="28" t="str">
        <x:v>Contact our office or your account manager. info@sbxaccountants.com | 020 7046 1730</x:v>
      </x:c>
      <x:c r="H34" s="28" t="str">
        <x:v>Contact our office or your account manager. info@sbxaccountants.com | 020 7046 1730</x:v>
      </x:c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2" t="str">
        <x:v>VERSION</x:v>
      </x:c>
      <x:c r="B36" s="22" t="str">
        <x:v>VERSION</x:v>
      </x:c>
      <x:c r="C36" s="22" t="str">
        <x:v>VERSION</x:v>
      </x:c>
      <x:c r="D36" s="22" t="str">
        <x:v>VERSION</x:v>
      </x:c>
      <x:c r="E36" s="22" t="str">
        <x:v>VERSION</x:v>
      </x:c>
      <x:c r="F36" s="22" t="str">
        <x:v>VERSION</x:v>
      </x:c>
      <x:c r="G36" s="22" t="str">
        <x:v>VERSION</x:v>
      </x:c>
      <x:c r="H36" s="22" t="str">
        <x:v>VERSION</x:v>
      </x:c>
    </x:row>
    <x:row r="37" ht="28" customHeight="1">
      <x:c r="A37" s="28" t="str">
        <x:v>Tool version 1.0 | 21 September 2026. Existing guides keep their own edition and review dates.</x:v>
      </x:c>
      <x:c r="B37" s="28" t="str">
        <x:v>Tool version 1.0 | 21 September 2026. Existing guides keep their own edition and review dates.</x:v>
      </x:c>
      <x:c r="C37" s="28" t="str">
        <x:v>Tool version 1.0 | 21 September 2026. Existing guides keep their own edition and review dates.</x:v>
      </x:c>
      <x:c r="D37" s="28" t="str">
        <x:v>Tool version 1.0 | 21 September 2026. Existing guides keep their own edition and review dates.</x:v>
      </x:c>
      <x:c r="E37" s="28" t="str">
        <x:v>Tool version 1.0 | 21 September 2026. Existing guides keep their own edition and review dates.</x:v>
      </x:c>
      <x:c r="F37" s="28" t="str">
        <x:v>Tool version 1.0 | 21 September 2026. Existing guides keep their own edition and review dates.</x:v>
      </x:c>
      <x:c r="G37" s="28" t="str">
        <x:v>Tool version 1.0 | 21 September 2026. Existing guides keep their own edition and review dates.</x:v>
      </x:c>
      <x:c r="H37" s="28" t="str">
        <x:v>Tool version 1.0 | 21 September 2026. Existing guides keep their own edition and review dates.</x:v>
      </x:c>
    </x:row>
    <x:row r="38" ht="28" customHeight="1">
      <x:c r="A38" s="28" t="str">
        <x:v>Tool version 1.0 | 21 September 2026. Existing guides keep their own edition and review dates.</x:v>
      </x:c>
      <x:c r="B38" s="28" t="str">
        <x:v>Tool version 1.0 | 21 September 2026. Existing guides keep their own edition and review dates.</x:v>
      </x:c>
      <x:c r="C38" s="28" t="str">
        <x:v>Tool version 1.0 | 21 September 2026. Existing guides keep their own edition and review dates.</x:v>
      </x:c>
      <x:c r="D38" s="28" t="str">
        <x:v>Tool version 1.0 | 21 September 2026. Existing guides keep their own edition and review dates.</x:v>
      </x:c>
      <x:c r="E38" s="28" t="str">
        <x:v>Tool version 1.0 | 21 September 2026. Existing guides keep their own edition and review dates.</x:v>
      </x:c>
      <x:c r="F38" s="28" t="str">
        <x:v>Tool version 1.0 | 21 September 2026. Existing guides keep their own edition and review dates.</x:v>
      </x:c>
      <x:c r="G38" s="28" t="str">
        <x:v>Tool version 1.0 | 21 September 2026. Existing guides keep their own edition and review dates.</x:v>
      </x:c>
      <x:c r="H38" s="28" t="str">
        <x:v>Tool version 1.0 | 21 September 2026. Existing guides keep their own edition and review dates.</x:v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</x:row>
  </x:sheetData>
  <x:mergeCells>
    <x:mergeCell ref="A1:H1"/>
    <x:mergeCell ref="A2:H2"/>
    <x:mergeCell ref="A4:H4"/>
    <x:mergeCell ref="A5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  <x:mergeCell ref="A28:H28"/>
    <x:mergeCell ref="A29:H30"/>
    <x:mergeCell ref="A32:H32"/>
    <x:mergeCell ref="A33:H34"/>
    <x:mergeCell ref="A36:H36"/>
    <x:mergeCell ref="A37:H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75" hidden="0" customWidth="1"/>
    <x:col min="3" max="3" width="23" hidden="0" customWidth="1"/>
    <x:col min="4" max="4" width="50" hidden="0" customWidth="1"/>
    <x:col min="5" max="5" width="15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</x:row>
    <x:row r="2" ht="34" customHeight="1">
      <x:c r="A2" s="15" t="str">
        <x:v>Scope, sources and calculation notes</x:v>
      </x:c>
      <x:c r="B2" s="15" t="str">
        <x:v>Scope, sources and calculation notes</x:v>
      </x:c>
      <x:c r="C2" s="15" t="str">
        <x:v>Scope, sources and calculation notes</x:v>
      </x:c>
      <x:c r="D2" s="15" t="str">
        <x:v>Scope, sources and calculation notes</x:v>
      </x:c>
      <x:c r="E2" s="15" t="str">
        <x:v>Scope, sources and calculation notes</x:v>
      </x:c>
    </x:row>
    <x:row r="3" ht="23" customHeight="1">
      <x:c r="A3" s="2"/>
      <x:c r="B3" s="2"/>
      <x:c r="C3" s="2"/>
      <x:c r="D3" s="2"/>
      <x:c r="E3" s="2"/>
    </x:row>
    <x:row r="4" ht="40" customHeight="1">
      <x:c r="A4" s="21" t="str">
        <x:v>Rule / reference</x:v>
      </x:c>
      <x:c r="B4" s="21" t="str">
        <x:v>Source URL</x:v>
      </x:c>
      <x:c r="C4" s="21" t="str">
        <x:v>Checked</x:v>
      </x:c>
      <x:c r="D4" s="21" t="str">
        <x:v>Use</x:v>
      </x:c>
      <x:c r="E4" s="21" t="str"/>
    </x:row>
    <x:row r="5" ht="56" customHeight="1">
      <x:c r="A5" s="32" t="str">
        <x:v>SBX companion guide</x:v>
      </x:c>
      <x:c r="B5" s="32" t="str">
        <x:v>https://drive.google.com/file/d/1aiJNBCBst-OAKCaR41qPK1LDgDIzDr3L/view</x:v>
      </x:c>
      <x:c r="C5" s="32" t="str">
        <x:v>21 September 2026</x:v>
      </x:c>
      <x:c r="D5" s="32" t="str">
        <x:v>Navigation and context</x:v>
      </x:c>
      <x:c r="E5" s="2"/>
    </x:row>
    <x:row r="6" ht="56" customHeight="1">
      <x:c r="A6" s="32" t="str">
        <x:v>Registration tests</x:v>
      </x:c>
      <x:c r="B6" s="32" t="str">
        <x:v>https://www.gov.uk/register-for-vat</x:v>
      </x:c>
      <x:c r="C6" s="32" t="str">
        <x:v>21 September 2026</x:v>
      </x:c>
      <x:c r="D6" s="32" t="str">
        <x:v>Above £90,000, not £90,000 exactly. Look back 12 months and forward 30 days separately.</x:v>
      </x:c>
      <x:c r="E6" s="2"/>
    </x:row>
    <x:row r="7" ht="56" customHeight="1">
      <x:c r="A7" s="32" t="str">
        <x:v>VAT Notice 700/1</x:v>
      </x:c>
      <x:c r="B7" s="32" t="str">
        <x:v>https://www.gov.uk/government/publications/vat-notice-7001-should-i-be-registered-for-vat/vat-notice-7001-should-i-be-registered-for-vat</x:v>
      </x:c>
      <x:c r="C7" s="32" t="str">
        <x:v>21 September 2026</x:v>
      </x:c>
      <x:c r="D7" s="32" t="str">
        <x:v>Scope, turnover calculation and special registration rules.</x:v>
      </x:c>
      <x:c r="E7" s="2"/>
    </x:row>
    <x:row r="8" ht="56" customHeight="1">
      <x:c r="A8" s="32" t="str">
        <x:v>Overseas services</x:v>
      </x:c>
      <x:c r="B8" s="32" t="str">
        <x:v>https://www.gov.uk/guidance/vat-place-of-supply-of-services-notice-741a</x:v>
      </x:c>
      <x:c r="C8" s="32" t="str">
        <x:v>21 September 2026</x:v>
      </x:c>
      <x:c r="D8" s="32" t="str">
        <x:v>Relevant reverse-charge services can count for registration.</x:v>
      </x:c>
      <x:c r="E8" s="2"/>
    </x:row>
    <x:row r="9" ht="56" customHeight="1">
      <x:c r="A9" s="32"/>
      <x:c r="B9" s="32"/>
      <x:c r="C9" s="32"/>
      <x:c r="D9" s="32"/>
      <x:c r="E9" s="2"/>
    </x:row>
    <x:row r="10" ht="56" customHeight="1">
      <x:c r="A10" s="32"/>
      <x:c r="B10" s="32"/>
      <x:c r="C10" s="32"/>
      <x:c r="D10" s="32"/>
      <x:c r="E10" s="2"/>
    </x:row>
    <x:row r="11" ht="56" customHeight="1">
      <x:c r="A11" s="32"/>
      <x:c r="B11" s="32"/>
      <x:c r="C11" s="32"/>
      <x:c r="D11" s="32"/>
      <x:c r="E11" s="2"/>
    </x:row>
    <x:row r="12" ht="56" customHeight="1">
      <x:c r="A12" s="32"/>
      <x:c r="B12" s="32"/>
      <x:c r="C12" s="32"/>
      <x:c r="D12" s="32"/>
      <x:c r="E12" s="2"/>
    </x:row>
    <x:row r="13" ht="56" customHeight="1">
      <x:c r="A13" s="32"/>
      <x:c r="B13" s="32"/>
      <x:c r="C13" s="32"/>
      <x:c r="D13" s="32"/>
      <x:c r="E13" s="2"/>
    </x:row>
    <x:row r="14" ht="56" customHeight="1">
      <x:c r="A14" s="32"/>
      <x:c r="B14" s="32"/>
      <x:c r="C14" s="32"/>
      <x:c r="D14" s="32"/>
      <x:c r="E14" s="2"/>
    </x:row>
    <x:row r="15" ht="56" customHeight="1">
      <x:c r="A15" s="32"/>
      <x:c r="B15" s="32"/>
      <x:c r="C15" s="32"/>
      <x:c r="D15" s="32"/>
      <x:c r="E15" s="2"/>
    </x:row>
    <x:row r="16" ht="56" customHeight="1">
      <x:c r="A16" s="32"/>
      <x:c r="B16" s="32"/>
      <x:c r="C16" s="32"/>
      <x:c r="D16" s="32"/>
      <x:c r="E16" s="2"/>
    </x:row>
    <x:row r="17" ht="56" customHeight="1">
      <x:c r="A17" s="32"/>
      <x:c r="B17" s="32"/>
      <x:c r="C17" s="32"/>
      <x:c r="D17" s="32"/>
      <x:c r="E17" s="2"/>
    </x:row>
    <x:row r="18" ht="56" customHeight="1">
      <x:c r="A18" s="32"/>
      <x:c r="B18" s="32"/>
      <x:c r="C18" s="32"/>
      <x:c r="D18" s="32"/>
      <x:c r="E18" s="2"/>
    </x:row>
    <x:row r="19" ht="56" customHeight="1">
      <x:c r="A19" s="32"/>
      <x:c r="B19" s="32"/>
      <x:c r="C19" s="32"/>
      <x:c r="D19" s="32"/>
      <x:c r="E19" s="2"/>
    </x:row>
    <x:row r="20" ht="56" customHeight="1">
      <x:c r="A20" s="32"/>
      <x:c r="B20" s="32"/>
      <x:c r="C20" s="32"/>
      <x:c r="D20" s="32"/>
      <x:c r="E20" s="2"/>
    </x:row>
    <x:row r="21" ht="56" customHeight="1">
      <x:c r="A21" s="32"/>
      <x:c r="B21" s="32"/>
      <x:c r="C21" s="32"/>
      <x:c r="D21" s="32"/>
      <x:c r="E21" s="2"/>
    </x:row>
    <x:row r="22" ht="56" customHeight="1">
      <x:c r="A22" s="32"/>
      <x:c r="B22" s="32"/>
      <x:c r="C22" s="32"/>
      <x:c r="D22" s="32"/>
      <x:c r="E22" s="2"/>
    </x:row>
    <x:row r="23" ht="56" customHeight="1">
      <x:c r="A23" s="32"/>
      <x:c r="B23" s="32"/>
      <x:c r="C23" s="32"/>
      <x:c r="D23" s="32"/>
      <x:c r="E23" s="2"/>
    </x:row>
    <x:row r="24" ht="56" customHeight="1">
      <x:c r="A24" s="32"/>
      <x:c r="B24" s="32"/>
      <x:c r="C24" s="32"/>
      <x:c r="D24" s="32"/>
      <x:c r="E24" s="2"/>
    </x:row>
    <x:row r="25" ht="56" customHeight="1">
      <x:c r="A25" s="32"/>
      <x:c r="B25" s="32"/>
      <x:c r="C25" s="32"/>
      <x:c r="D25" s="32"/>
      <x:c r="E25" s="2"/>
    </x:row>
    <x:row r="26" ht="56" customHeight="1">
      <x:c r="A26" s="32"/>
      <x:c r="B26" s="32"/>
      <x:c r="C26" s="32"/>
      <x:c r="D26" s="32"/>
      <x:c r="E26" s="2"/>
    </x:row>
    <x:row r="27" ht="56" customHeight="1">
      <x:c r="A27" s="32"/>
      <x:c r="B27" s="32"/>
      <x:c r="C27" s="32"/>
      <x:c r="D27" s="32"/>
      <x:c r="E27" s="2"/>
    </x:row>
    <x:row r="28" ht="56" customHeight="1">
      <x:c r="A28" s="32"/>
      <x:c r="B28" s="32"/>
      <x:c r="C28" s="32"/>
      <x:c r="D28" s="32"/>
      <x:c r="E28" s="2"/>
    </x:row>
    <x:row r="29" ht="56" customHeight="1">
      <x:c r="A29" s="32"/>
      <x:c r="B29" s="32"/>
      <x:c r="C29" s="32"/>
      <x:c r="D29" s="32"/>
      <x:c r="E29" s="2"/>
    </x:row>
    <x:row r="30" ht="56" customHeight="1">
      <x:c r="A30" s="32"/>
      <x:c r="B30" s="32"/>
      <x:c r="C30" s="32"/>
      <x:c r="D30" s="3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  <x:c r="I1" s="7" t="str">
        <x:v>SBX  |  CHARTERED ACCOUNTANTS</x:v>
      </x:c>
      <x:c r="J1" s="7" t="str">
        <x:v>SBX  |  CHARTERED ACCOUNTANTS</x:v>
      </x:c>
    </x:row>
    <x:row r="2" ht="34" customHeight="1">
      <x:c r="A2" s="15" t="str">
        <x:v>VAT registration | monthly monitoring</x:v>
      </x:c>
      <x:c r="B2" s="15" t="str">
        <x:v>VAT registration | monthly monitoring</x:v>
      </x:c>
      <x:c r="C2" s="15" t="str">
        <x:v>VAT registration | monthly monitoring</x:v>
      </x:c>
      <x:c r="D2" s="15" t="str">
        <x:v>VAT registration | monthly monitoring</x:v>
      </x:c>
      <x:c r="E2" s="15" t="str">
        <x:v>VAT registration | monthly monitoring</x:v>
      </x:c>
      <x:c r="F2" s="15" t="str">
        <x:v>VAT registration | monthly monitoring</x:v>
      </x:c>
      <x:c r="G2" s="15" t="str">
        <x:v>VAT registration | monthly monitoring</x:v>
      </x:c>
      <x:c r="H2" s="15" t="str">
        <x:v>VAT registration | monthly monitoring</x:v>
      </x:c>
      <x:c r="I2" s="15" t="str">
        <x:v>VAT registration | monthly monitoring</x:v>
      </x:c>
      <x:c r="J2" s="15" t="str">
        <x:v>VAT registration | monthly monitoring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32" t="str">
        <x:v>First month</x:v>
      </x:c>
      <x:c r="B4" s="38" t="n">
        <x:v>45901</x:v>
      </x:c>
      <x:c r="C4" s="2"/>
      <x:c r="D4" s="2" t="str">
        <x:v>VAT threshold</x:v>
      </x:c>
      <x:c r="E4" s="78" t="n">
        <x:v>90000</x:v>
      </x:c>
      <x:c r="F4" s="2"/>
      <x:c r="G4" s="2" t="str">
        <x:v>Planning alert</x:v>
      </x:c>
      <x:c r="H4" s="78" t="n">
        <x:v>75000</x:v>
      </x:c>
      <x:c r="I4" s="2"/>
      <x:c r="J4" s="2"/>
    </x:row>
    <x:row r="5" ht="28" customHeight="1">
      <x:c r="A5" s="45" t="str">
        <x:v>£75,000 is an early planning alert, not a legal threshold. Blank month inputs mean history is incomplete.</x:v>
      </x:c>
      <x:c r="B5" s="45" t="str">
        <x:v>£75,000 is an early planning alert, not a legal threshold. Blank month inputs mean history is incomplete.</x:v>
      </x:c>
      <x:c r="C5" s="45" t="str">
        <x:v>£75,000 is an early planning alert, not a legal threshold. Blank month inputs mean history is incomplete.</x:v>
      </x:c>
      <x:c r="D5" s="45" t="str">
        <x:v>£75,000 is an early planning alert, not a legal threshold. Blank month inputs mean history is incomplete.</x:v>
      </x:c>
      <x:c r="E5" s="45" t="str">
        <x:v>£75,000 is an early planning alert, not a legal threshold. Blank month inputs mean history is incomplete.</x:v>
      </x:c>
      <x:c r="F5" s="45" t="str">
        <x:v>£75,000 is an early planning alert, not a legal threshold. Blank month inputs mean history is incomplete.</x:v>
      </x:c>
      <x:c r="G5" s="45" t="str">
        <x:v>£75,000 is an early planning alert, not a legal threshold. Blank month inputs mean history is incomplete.</x:v>
      </x:c>
      <x:c r="H5" s="45" t="str">
        <x:v>£75,000 is an early planning alert, not a legal threshold. Blank month inputs mean history is incomplete.</x:v>
      </x:c>
      <x:c r="I5" s="45" t="str">
        <x:v>£75,000 is an early planning alert, not a legal threshold. Blank month inputs mean history is incomplete.</x:v>
      </x:c>
      <x:c r="J5" s="45" t="str">
        <x:v>£75,000 is an early planning alert, not a legal threshold. Blank month inputs mean history is incomplete.</x:v>
      </x:c>
    </x:row>
    <x:row r="6" ht="23" customHeight="1">
      <x:c r="A6" s="3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32" t="str">
        <x:v>Expectation date</x:v>
      </x:c>
      <x:c r="B7" s="50"/>
      <x:c r="C7" s="2"/>
      <x:c r="D7" s="56" t="str">
        <x:f>IF(B8="","Forward test: enter an amount or 0",IF(B8&gt;$E$4,IF(B7="","URGENT: threshold exceeded; add the expectation date","URGENT: contact SBX now. VAT starts from the expectation date."),"No forward trigger from this estimate. Keep reviewing."))</x:f>
        <x:v>Forward test: enter an amount or 0</x:v>
      </x:c>
      <x:c r="E7" s="56" t="str"/>
      <x:c r="F7" s="56" t="str"/>
      <x:c r="G7" s="56" t="str"/>
      <x:c r="H7" s="56" t="str"/>
      <x:c r="I7" s="56" t="str"/>
      <x:c r="J7" s="56" t="str"/>
    </x:row>
    <x:row r="8" ht="25" customHeight="1">
      <x:c r="A8" s="32" t="str">
        <x:v>Next 30 days alone</x:v>
      </x:c>
      <x:c r="B8" s="80"/>
      <x:c r="C8" s="2"/>
      <x:c r="D8" s="56" t="str"/>
      <x:c r="E8" s="56" t="str"/>
      <x:c r="F8" s="56" t="str"/>
      <x:c r="G8" s="56" t="str"/>
      <x:c r="H8" s="56" t="str"/>
      <x:c r="I8" s="56" t="str"/>
      <x:c r="J8" s="56" t="str"/>
    </x:row>
    <x:row r="9" ht="23" customHeight="1">
      <x:c r="A9" s="32"/>
      <x:c r="B9" s="2"/>
      <x:c r="C9" s="2"/>
      <x:c r="D9" s="2"/>
      <x:c r="E9" s="2"/>
      <x:c r="F9" s="2"/>
      <x:c r="G9" s="2"/>
      <x:c r="H9" s="2"/>
      <x:c r="I9" s="2"/>
      <x:c r="J9" s="2"/>
    </x:row>
    <x:row r="10" ht="29" customHeight="1">
      <x:c r="A10" s="62" t="str">
        <x:v>Monthly results below do not cancel an earlier liability. Tell SBX about any prior crossing or business transfer.</x:v>
      </x:c>
      <x:c r="B10" s="62" t="str">
        <x:v>Monthly results below do not cancel an earlier liability. Tell SBX about any prior crossing or business transfer.</x:v>
      </x:c>
      <x:c r="C10" s="62" t="str">
        <x:v>Monthly results below do not cancel an earlier liability. Tell SBX about any prior crossing or business transfer.</x:v>
      </x:c>
      <x:c r="D10" s="62" t="str">
        <x:v>Monthly results below do not cancel an earlier liability. Tell SBX about any prior crossing or business transfer.</x:v>
      </x:c>
      <x:c r="E10" s="62" t="str">
        <x:v>Monthly results below do not cancel an earlier liability. Tell SBX about any prior crossing or business transfer.</x:v>
      </x:c>
      <x:c r="F10" s="62" t="str">
        <x:v>Monthly results below do not cancel an earlier liability. Tell SBX about any prior crossing or business transfer.</x:v>
      </x:c>
      <x:c r="G10" s="62" t="str">
        <x:v>Monthly results below do not cancel an earlier liability. Tell SBX about any prior crossing or business transfer.</x:v>
      </x:c>
      <x:c r="H10" s="62" t="str">
        <x:v>Monthly results below do not cancel an earlier liability. Tell SBX about any prior crossing or business transfer.</x:v>
      </x:c>
      <x:c r="I10" s="62" t="str">
        <x:v>Monthly results below do not cancel an earlier liability. Tell SBX about any prior crossing or business transfer.</x:v>
      </x:c>
      <x:c r="J10" s="62" t="str">
        <x:v>Monthly results below do not cancel an earlier liability. Tell SBX about any prior crossing or business transfer.</x:v>
      </x:c>
    </x:row>
    <x:row r="11" ht="23" customHeight="1">
      <x:c r="A11" s="32" t="str">
        <x:v>Monthly triggers</x:v>
      </x:c>
      <x:c r="B11" s="2" t="n">
        <x:f>COUNTIF(H15:H38,"CONTACT SBX*")</x:f>
        <x:v>0</x:v>
      </x:c>
      <x:c r="C11" s="2"/>
      <x:c r="D11" s="2" t="str">
        <x:v>High completed total</x:v>
      </x:c>
      <x:c r="E11" s="78" t="n">
        <x:f>MAX(F15:F38)</x:f>
        <x:v>0</x:v>
      </x:c>
      <x:c r="F11" s="2"/>
      <x:c r="G11" s="2"/>
      <x:c r="H11" s="2"/>
      <x:c r="I11" s="2"/>
      <x:c r="J11" s="2"/>
    </x:row>
    <x:row r="12" ht="25" customHeight="1">
      <x:c r="A12" s="73" t="str">
        <x:f>IF(OR(NOT(ISNUMBER(B4)),DAY(B4)&lt;&gt;1,COUNTIF(B15:D38,"&lt;0")&gt;0,AND(B8&lt;&gt;"",OR(NOT(ISNUMBER(B8)),B8&lt;0))),"CHECK INPUTS: month-start date and non-negative amounts","Input checks passed; missing months still need completion")</x:f>
        <x:v>Input checks passed; missing months still need completion</x:v>
      </x:c>
      <x:c r="B12" s="73" t="str"/>
      <x:c r="C12" s="73" t="str"/>
      <x:c r="D12" s="73" t="str"/>
      <x:c r="E12" s="73" t="str"/>
      <x:c r="F12" s="73" t="str"/>
      <x:c r="G12" s="73" t="str"/>
      <x:c r="H12" s="73" t="str"/>
      <x:c r="I12" s="73" t="str"/>
      <x:c r="J12" s="73" t="str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40" customHeight="1">
      <x:c r="A14" s="21" t="str">
        <x:v>Month</x:v>
      </x:c>
      <x:c r="B14" s="21" t="str">
        <x:v>20% / 5% sales</x:v>
      </x:c>
      <x:c r="C14" s="21" t="str">
        <x:v>0% sales</x:v>
      </x:c>
      <x:c r="D14" s="21" t="str">
        <x:v>Relevant overseas services</x:v>
      </x:c>
      <x:c r="E14" s="21" t="str">
        <x:v>Monthly total</x:v>
      </x:c>
      <x:c r="F14" s="21" t="str">
        <x:v>Rolling 12 months</x:v>
      </x:c>
      <x:c r="G14" s="21" t="str">
        <x:v>History check</x:v>
      </x:c>
      <x:c r="H14" s="21" t="str">
        <x:v>Action</x:v>
      </x:c>
      <x:c r="I14" s="21" t="str">
        <x:v>VAT start if triggered</x:v>
      </x:c>
      <x:c r="J14" s="21" t="str">
        <x:v>Notify by if triggered</x:v>
      </x:c>
    </x:row>
    <x:row r="15" ht="23" customHeight="1">
      <x:c r="A15" s="66" t="n">
        <x:f>EDATE($B$4,0)</x:f>
        <x:v>45901</x:v>
      </x:c>
      <x:c r="B15" s="80"/>
      <x:c r="C15" s="80"/>
      <x:c r="D15" s="80"/>
      <x:c r="E15" s="78" t="str">
        <x:f>IF(COUNT(B15:D15)=3,SUM(B15:D15),"")</x:f>
      </x:c>
      <x:c r="F15" s="78" t="str">
        <x:f>""</x:f>
      </x:c>
      <x:c r="G15" s="2" t="str">
        <x:f>"Build 12 months"</x:f>
        <x:v>Build 12 months</x:v>
      </x:c>
      <x:c r="H15" s="2" t="str">
        <x:f>IF(F15="","History needed",IF(F15&gt;$E$4,"CONTACT SBX: crossed",IF(F15&gt;=$H$4,"Plan with SBX","Monitor")))</x:f>
        <x:v>History needed</x:v>
      </x:c>
      <x:c r="I15" s="68" t="str">
        <x:f>IF(AND(ISNUMBER(F15),F15&gt;$E$4),EOMONTH(A15,1)+1,"")</x:f>
      </x:c>
      <x:c r="J15" s="68" t="str">
        <x:f>IF(AND(ISNUMBER(F15),F15&gt;$E$4),EOMONTH(A15,0)+30,"")</x:f>
      </x:c>
    </x:row>
    <x:row r="16" ht="23" customHeight="1">
      <x:c r="A16" s="66" t="n">
        <x:f>EDATE($B$4,1)</x:f>
        <x:v>45931</x:v>
      </x:c>
      <x:c r="B16" s="80"/>
      <x:c r="C16" s="80"/>
      <x:c r="D16" s="80"/>
      <x:c r="E16" s="78" t="str">
        <x:f>IF(COUNT(B16:D16)=3,SUM(B16:D16),"")</x:f>
      </x:c>
      <x:c r="F16" s="78" t="str">
        <x:f>""</x:f>
      </x:c>
      <x:c r="G16" s="2" t="str">
        <x:f>"Build 12 months"</x:f>
        <x:v>Build 12 months</x:v>
      </x:c>
      <x:c r="H16" s="2" t="str">
        <x:f>IF(F16="","History needed",IF(F16&gt;$E$4,"CONTACT SBX: crossed",IF(F16&gt;=$H$4,"Plan with SBX","Monitor")))</x:f>
        <x:v>History needed</x:v>
      </x:c>
      <x:c r="I16" s="68" t="str">
        <x:f>IF(AND(ISNUMBER(F16),F16&gt;$E$4),EOMONTH(A16,1)+1,"")</x:f>
      </x:c>
      <x:c r="J16" s="68" t="str">
        <x:f>IF(AND(ISNUMBER(F16),F16&gt;$E$4),EOMONTH(A16,0)+30,"")</x:f>
      </x:c>
    </x:row>
    <x:row r="17" ht="23" customHeight="1">
      <x:c r="A17" s="66" t="n">
        <x:f>EDATE($B$4,2)</x:f>
        <x:v>45962</x:v>
      </x:c>
      <x:c r="B17" s="80"/>
      <x:c r="C17" s="80"/>
      <x:c r="D17" s="80"/>
      <x:c r="E17" s="78" t="str">
        <x:f>IF(COUNT(B17:D17)=3,SUM(B17:D17),"")</x:f>
      </x:c>
      <x:c r="F17" s="78" t="str">
        <x:f>""</x:f>
      </x:c>
      <x:c r="G17" s="2" t="str">
        <x:f>"Build 12 months"</x:f>
        <x:v>Build 12 months</x:v>
      </x:c>
      <x:c r="H17" s="2" t="str">
        <x:f>IF(F17="","History needed",IF(F17&gt;$E$4,"CONTACT SBX: crossed",IF(F17&gt;=$H$4,"Plan with SBX","Monitor")))</x:f>
        <x:v>History needed</x:v>
      </x:c>
      <x:c r="I17" s="68" t="str">
        <x:f>IF(AND(ISNUMBER(F17),F17&gt;$E$4),EOMONTH(A17,1)+1,"")</x:f>
      </x:c>
      <x:c r="J17" s="68" t="str">
        <x:f>IF(AND(ISNUMBER(F17),F17&gt;$E$4),EOMONTH(A17,0)+30,"")</x:f>
      </x:c>
    </x:row>
    <x:row r="18" ht="23" customHeight="1">
      <x:c r="A18" s="66" t="n">
        <x:f>EDATE($B$4,3)</x:f>
        <x:v>45992</x:v>
      </x:c>
      <x:c r="B18" s="80"/>
      <x:c r="C18" s="80"/>
      <x:c r="D18" s="80"/>
      <x:c r="E18" s="78" t="str">
        <x:f>IF(COUNT(B18:D18)=3,SUM(B18:D18),"")</x:f>
      </x:c>
      <x:c r="F18" s="78" t="str">
        <x:f>""</x:f>
      </x:c>
      <x:c r="G18" s="2" t="str">
        <x:f>"Build 12 months"</x:f>
        <x:v>Build 12 months</x:v>
      </x:c>
      <x:c r="H18" s="2" t="str">
        <x:f>IF(F18="","History needed",IF(F18&gt;$E$4,"CONTACT SBX: crossed",IF(F18&gt;=$H$4,"Plan with SBX","Monitor")))</x:f>
        <x:v>History needed</x:v>
      </x:c>
      <x:c r="I18" s="68" t="str">
        <x:f>IF(AND(ISNUMBER(F18),F18&gt;$E$4),EOMONTH(A18,1)+1,"")</x:f>
      </x:c>
      <x:c r="J18" s="68" t="str">
        <x:f>IF(AND(ISNUMBER(F18),F18&gt;$E$4),EOMONTH(A18,0)+30,"")</x:f>
      </x:c>
    </x:row>
    <x:row r="19" ht="23" customHeight="1">
      <x:c r="A19" s="66" t="n">
        <x:f>EDATE($B$4,4)</x:f>
        <x:v>46023</x:v>
      </x:c>
      <x:c r="B19" s="80"/>
      <x:c r="C19" s="80"/>
      <x:c r="D19" s="80"/>
      <x:c r="E19" s="78" t="str">
        <x:f>IF(COUNT(B19:D19)=3,SUM(B19:D19),"")</x:f>
      </x:c>
      <x:c r="F19" s="78" t="str">
        <x:f>""</x:f>
      </x:c>
      <x:c r="G19" s="2" t="str">
        <x:f>"Build 12 months"</x:f>
        <x:v>Build 12 months</x:v>
      </x:c>
      <x:c r="H19" s="2" t="str">
        <x:f>IF(F19="","History needed",IF(F19&gt;$E$4,"CONTACT SBX: crossed",IF(F19&gt;=$H$4,"Plan with SBX","Monitor")))</x:f>
        <x:v>History needed</x:v>
      </x:c>
      <x:c r="I19" s="68" t="str">
        <x:f>IF(AND(ISNUMBER(F19),F19&gt;$E$4),EOMONTH(A19,1)+1,"")</x:f>
      </x:c>
      <x:c r="J19" s="68" t="str">
        <x:f>IF(AND(ISNUMBER(F19),F19&gt;$E$4),EOMONTH(A19,0)+30,"")</x:f>
      </x:c>
    </x:row>
    <x:row r="20" ht="23" customHeight="1">
      <x:c r="A20" s="66" t="n">
        <x:f>EDATE($B$4,5)</x:f>
        <x:v>46054</x:v>
      </x:c>
      <x:c r="B20" s="80"/>
      <x:c r="C20" s="80"/>
      <x:c r="D20" s="80"/>
      <x:c r="E20" s="78" t="str">
        <x:f>IF(COUNT(B20:D20)=3,SUM(B20:D20),"")</x:f>
      </x:c>
      <x:c r="F20" s="78" t="str">
        <x:f>""</x:f>
      </x:c>
      <x:c r="G20" s="2" t="str">
        <x:f>"Build 12 months"</x:f>
        <x:v>Build 12 months</x:v>
      </x:c>
      <x:c r="H20" s="2" t="str">
        <x:f>IF(F20="","History needed",IF(F20&gt;$E$4,"CONTACT SBX: crossed",IF(F20&gt;=$H$4,"Plan with SBX","Monitor")))</x:f>
        <x:v>History needed</x:v>
      </x:c>
      <x:c r="I20" s="68" t="str">
        <x:f>IF(AND(ISNUMBER(F20),F20&gt;$E$4),EOMONTH(A20,1)+1,"")</x:f>
      </x:c>
      <x:c r="J20" s="68" t="str">
        <x:f>IF(AND(ISNUMBER(F20),F20&gt;$E$4),EOMONTH(A20,0)+30,"")</x:f>
      </x:c>
    </x:row>
    <x:row r="21" ht="23" customHeight="1">
      <x:c r="A21" s="66" t="n">
        <x:f>EDATE($B$4,6)</x:f>
        <x:v>46082</x:v>
      </x:c>
      <x:c r="B21" s="80"/>
      <x:c r="C21" s="80"/>
      <x:c r="D21" s="80"/>
      <x:c r="E21" s="78" t="str">
        <x:f>IF(COUNT(B21:D21)=3,SUM(B21:D21),"")</x:f>
      </x:c>
      <x:c r="F21" s="78" t="str">
        <x:f>""</x:f>
      </x:c>
      <x:c r="G21" s="2" t="str">
        <x:f>"Build 12 months"</x:f>
        <x:v>Build 12 months</x:v>
      </x:c>
      <x:c r="H21" s="2" t="str">
        <x:f>IF(F21="","History needed",IF(F21&gt;$E$4,"CONTACT SBX: crossed",IF(F21&gt;=$H$4,"Plan with SBX","Monitor")))</x:f>
        <x:v>History needed</x:v>
      </x:c>
      <x:c r="I21" s="68" t="str">
        <x:f>IF(AND(ISNUMBER(F21),F21&gt;$E$4),EOMONTH(A21,1)+1,"")</x:f>
      </x:c>
      <x:c r="J21" s="68" t="str">
        <x:f>IF(AND(ISNUMBER(F21),F21&gt;$E$4),EOMONTH(A21,0)+30,"")</x:f>
      </x:c>
    </x:row>
    <x:row r="22" ht="23" customHeight="1">
      <x:c r="A22" s="66" t="n">
        <x:f>EDATE($B$4,7)</x:f>
        <x:v>46113</x:v>
      </x:c>
      <x:c r="B22" s="80"/>
      <x:c r="C22" s="80"/>
      <x:c r="D22" s="80"/>
      <x:c r="E22" s="78" t="str">
        <x:f>IF(COUNT(B22:D22)=3,SUM(B22:D22),"")</x:f>
      </x:c>
      <x:c r="F22" s="78" t="str">
        <x:f>""</x:f>
      </x:c>
      <x:c r="G22" s="2" t="str">
        <x:f>"Build 12 months"</x:f>
        <x:v>Build 12 months</x:v>
      </x:c>
      <x:c r="H22" s="2" t="str">
        <x:f>IF(F22="","History needed",IF(F22&gt;$E$4,"CONTACT SBX: crossed",IF(F22&gt;=$H$4,"Plan with SBX","Monitor")))</x:f>
        <x:v>History needed</x:v>
      </x:c>
      <x:c r="I22" s="68" t="str">
        <x:f>IF(AND(ISNUMBER(F22),F22&gt;$E$4),EOMONTH(A22,1)+1,"")</x:f>
      </x:c>
      <x:c r="J22" s="68" t="str">
        <x:f>IF(AND(ISNUMBER(F22),F22&gt;$E$4),EOMONTH(A22,0)+30,"")</x:f>
      </x:c>
    </x:row>
    <x:row r="23" ht="23" customHeight="1">
      <x:c r="A23" s="66" t="n">
        <x:f>EDATE($B$4,8)</x:f>
        <x:v>46143</x:v>
      </x:c>
      <x:c r="B23" s="80"/>
      <x:c r="C23" s="80"/>
      <x:c r="D23" s="80"/>
      <x:c r="E23" s="78" t="str">
        <x:f>IF(COUNT(B23:D23)=3,SUM(B23:D23),"")</x:f>
      </x:c>
      <x:c r="F23" s="78" t="str">
        <x:f>""</x:f>
      </x:c>
      <x:c r="G23" s="2" t="str">
        <x:f>"Build 12 months"</x:f>
        <x:v>Build 12 months</x:v>
      </x:c>
      <x:c r="H23" s="2" t="str">
        <x:f>IF(F23="","History needed",IF(F23&gt;$E$4,"CONTACT SBX: crossed",IF(F23&gt;=$H$4,"Plan with SBX","Monitor")))</x:f>
        <x:v>History needed</x:v>
      </x:c>
      <x:c r="I23" s="68" t="str">
        <x:f>IF(AND(ISNUMBER(F23),F23&gt;$E$4),EOMONTH(A23,1)+1,"")</x:f>
      </x:c>
      <x:c r="J23" s="68" t="str">
        <x:f>IF(AND(ISNUMBER(F23),F23&gt;$E$4),EOMONTH(A23,0)+30,"")</x:f>
      </x:c>
    </x:row>
    <x:row r="24" ht="23" customHeight="1">
      <x:c r="A24" s="66" t="n">
        <x:f>EDATE($B$4,9)</x:f>
        <x:v>46174</x:v>
      </x:c>
      <x:c r="B24" s="80"/>
      <x:c r="C24" s="80"/>
      <x:c r="D24" s="80"/>
      <x:c r="E24" s="78" t="str">
        <x:f>IF(COUNT(B24:D24)=3,SUM(B24:D24),"")</x:f>
      </x:c>
      <x:c r="F24" s="78" t="str">
        <x:f>""</x:f>
      </x:c>
      <x:c r="G24" s="2" t="str">
        <x:f>"Build 12 months"</x:f>
        <x:v>Build 12 months</x:v>
      </x:c>
      <x:c r="H24" s="2" t="str">
        <x:f>IF(F24="","History needed",IF(F24&gt;$E$4,"CONTACT SBX: crossed",IF(F24&gt;=$H$4,"Plan with SBX","Monitor")))</x:f>
        <x:v>History needed</x:v>
      </x:c>
      <x:c r="I24" s="68" t="str">
        <x:f>IF(AND(ISNUMBER(F24),F24&gt;$E$4),EOMONTH(A24,1)+1,"")</x:f>
      </x:c>
      <x:c r="J24" s="68" t="str">
        <x:f>IF(AND(ISNUMBER(F24),F24&gt;$E$4),EOMONTH(A24,0)+30,"")</x:f>
      </x:c>
    </x:row>
    <x:row r="25" ht="23" customHeight="1">
      <x:c r="A25" s="66" t="n">
        <x:f>EDATE($B$4,10)</x:f>
        <x:v>46204</x:v>
      </x:c>
      <x:c r="B25" s="80"/>
      <x:c r="C25" s="80"/>
      <x:c r="D25" s="80"/>
      <x:c r="E25" s="78" t="str">
        <x:f>IF(COUNT(B25:D25)=3,SUM(B25:D25),"")</x:f>
      </x:c>
      <x:c r="F25" s="78" t="str">
        <x:f>""</x:f>
      </x:c>
      <x:c r="G25" s="2" t="str">
        <x:f>"Build 12 months"</x:f>
        <x:v>Build 12 months</x:v>
      </x:c>
      <x:c r="H25" s="2" t="str">
        <x:f>IF(F25="","History needed",IF(F25&gt;$E$4,"CONTACT SBX: crossed",IF(F25&gt;=$H$4,"Plan with SBX","Monitor")))</x:f>
        <x:v>History needed</x:v>
      </x:c>
      <x:c r="I25" s="68" t="str">
        <x:f>IF(AND(ISNUMBER(F25),F25&gt;$E$4),EOMONTH(A25,1)+1,"")</x:f>
      </x:c>
      <x:c r="J25" s="68" t="str">
        <x:f>IF(AND(ISNUMBER(F25),F25&gt;$E$4),EOMONTH(A25,0)+30,"")</x:f>
      </x:c>
    </x:row>
    <x:row r="26" ht="23" customHeight="1">
      <x:c r="A26" s="66" t="n">
        <x:f>EDATE($B$4,11)</x:f>
        <x:v>46235</x:v>
      </x:c>
      <x:c r="B26" s="80"/>
      <x:c r="C26" s="80"/>
      <x:c r="D26" s="80"/>
      <x:c r="E26" s="78" t="str">
        <x:f>IF(COUNT(B26:D26)=3,SUM(B26:D26),"")</x:f>
      </x:c>
      <x:c r="F26" s="78" t="str">
        <x:f>IF(COUNT(E15:E26)=12,SUM(E15:E26),"")</x:f>
      </x:c>
      <x:c r="G26" s="2" t="str">
        <x:f>IF(COUNT(E15:E26)=12,"Complete","Missing months")</x:f>
        <x:v>Missing months</x:v>
      </x:c>
      <x:c r="H26" s="2" t="str">
        <x:f>IF(F26="","History needed",IF(F26&gt;$E$4,"CONTACT SBX: crossed",IF(F26&gt;=$H$4,"Plan with SBX","Monitor")))</x:f>
        <x:v>History needed</x:v>
      </x:c>
      <x:c r="I26" s="68" t="str">
        <x:f>IF(AND(ISNUMBER(F26),F26&gt;$E$4),EOMONTH(A26,1)+1,"")</x:f>
      </x:c>
      <x:c r="J26" s="68" t="str">
        <x:f>IF(AND(ISNUMBER(F26),F26&gt;$E$4),EOMONTH(A26,0)+30,"")</x:f>
      </x:c>
    </x:row>
    <x:row r="27" ht="23" customHeight="1">
      <x:c r="A27" s="66" t="n">
        <x:f>EDATE($B$4,12)</x:f>
        <x:v>46266</x:v>
      </x:c>
      <x:c r="B27" s="80"/>
      <x:c r="C27" s="80"/>
      <x:c r="D27" s="80"/>
      <x:c r="E27" s="78" t="str">
        <x:f>IF(COUNT(B27:D27)=3,SUM(B27:D27),"")</x:f>
      </x:c>
      <x:c r="F27" s="78" t="str">
        <x:f>IF(COUNT(E16:E27)=12,SUM(E16:E27),"")</x:f>
      </x:c>
      <x:c r="G27" s="2" t="str">
        <x:f>IF(COUNT(E16:E27)=12,"Complete","Missing months")</x:f>
        <x:v>Missing months</x:v>
      </x:c>
      <x:c r="H27" s="2" t="str">
        <x:f>IF(F27="","History needed",IF(F27&gt;$E$4,"CONTACT SBX: crossed",IF(F27&gt;=$H$4,"Plan with SBX","Monitor")))</x:f>
        <x:v>History needed</x:v>
      </x:c>
      <x:c r="I27" s="68" t="str">
        <x:f>IF(AND(ISNUMBER(F27),F27&gt;$E$4),EOMONTH(A27,1)+1,"")</x:f>
      </x:c>
      <x:c r="J27" s="68" t="str">
        <x:f>IF(AND(ISNUMBER(F27),F27&gt;$E$4),EOMONTH(A27,0)+30,"")</x:f>
      </x:c>
    </x:row>
    <x:row r="28" ht="23" customHeight="1">
      <x:c r="A28" s="66" t="n">
        <x:f>EDATE($B$4,13)</x:f>
        <x:v>46296</x:v>
      </x:c>
      <x:c r="B28" s="80"/>
      <x:c r="C28" s="80"/>
      <x:c r="D28" s="80"/>
      <x:c r="E28" s="78" t="str">
        <x:f>IF(COUNT(B28:D28)=3,SUM(B28:D28),"")</x:f>
      </x:c>
      <x:c r="F28" s="78" t="str">
        <x:f>IF(COUNT(E17:E28)=12,SUM(E17:E28),"")</x:f>
      </x:c>
      <x:c r="G28" s="2" t="str">
        <x:f>IF(COUNT(E17:E28)=12,"Complete","Missing months")</x:f>
        <x:v>Missing months</x:v>
      </x:c>
      <x:c r="H28" s="2" t="str">
        <x:f>IF(F28="","History needed",IF(F28&gt;$E$4,"CONTACT SBX: crossed",IF(F28&gt;=$H$4,"Plan with SBX","Monitor")))</x:f>
        <x:v>History needed</x:v>
      </x:c>
      <x:c r="I28" s="68" t="str">
        <x:f>IF(AND(ISNUMBER(F28),F28&gt;$E$4),EOMONTH(A28,1)+1,"")</x:f>
      </x:c>
      <x:c r="J28" s="68" t="str">
        <x:f>IF(AND(ISNUMBER(F28),F28&gt;$E$4),EOMONTH(A28,0)+30,"")</x:f>
      </x:c>
    </x:row>
    <x:row r="29" ht="23" customHeight="1">
      <x:c r="A29" s="66" t="n">
        <x:f>EDATE($B$4,14)</x:f>
        <x:v>46327</x:v>
      </x:c>
      <x:c r="B29" s="80"/>
      <x:c r="C29" s="80"/>
      <x:c r="D29" s="80"/>
      <x:c r="E29" s="78" t="str">
        <x:f>IF(COUNT(B29:D29)=3,SUM(B29:D29),"")</x:f>
      </x:c>
      <x:c r="F29" s="78" t="str">
        <x:f>IF(COUNT(E18:E29)=12,SUM(E18:E29),"")</x:f>
      </x:c>
      <x:c r="G29" s="2" t="str">
        <x:f>IF(COUNT(E18:E29)=12,"Complete","Missing months")</x:f>
        <x:v>Missing months</x:v>
      </x:c>
      <x:c r="H29" s="2" t="str">
        <x:f>IF(F29="","History needed",IF(F29&gt;$E$4,"CONTACT SBX: crossed",IF(F29&gt;=$H$4,"Plan with SBX","Monitor")))</x:f>
        <x:v>History needed</x:v>
      </x:c>
      <x:c r="I29" s="68" t="str">
        <x:f>IF(AND(ISNUMBER(F29),F29&gt;$E$4),EOMONTH(A29,1)+1,"")</x:f>
      </x:c>
      <x:c r="J29" s="68" t="str">
        <x:f>IF(AND(ISNUMBER(F29),F29&gt;$E$4),EOMONTH(A29,0)+30,"")</x:f>
      </x:c>
    </x:row>
    <x:row r="30" ht="23" customHeight="1">
      <x:c r="A30" s="66" t="n">
        <x:f>EDATE($B$4,15)</x:f>
        <x:v>46357</x:v>
      </x:c>
      <x:c r="B30" s="80"/>
      <x:c r="C30" s="80"/>
      <x:c r="D30" s="80"/>
      <x:c r="E30" s="78" t="str">
        <x:f>IF(COUNT(B30:D30)=3,SUM(B30:D30),"")</x:f>
      </x:c>
      <x:c r="F30" s="78" t="str">
        <x:f>IF(COUNT(E19:E30)=12,SUM(E19:E30),"")</x:f>
      </x:c>
      <x:c r="G30" s="2" t="str">
        <x:f>IF(COUNT(E19:E30)=12,"Complete","Missing months")</x:f>
        <x:v>Missing months</x:v>
      </x:c>
      <x:c r="H30" s="2" t="str">
        <x:f>IF(F30="","History needed",IF(F30&gt;$E$4,"CONTACT SBX: crossed",IF(F30&gt;=$H$4,"Plan with SBX","Monitor")))</x:f>
        <x:v>History needed</x:v>
      </x:c>
      <x:c r="I30" s="68" t="str">
        <x:f>IF(AND(ISNUMBER(F30),F30&gt;$E$4),EOMONTH(A30,1)+1,"")</x:f>
      </x:c>
      <x:c r="J30" s="68" t="str">
        <x:f>IF(AND(ISNUMBER(F30),F30&gt;$E$4),EOMONTH(A30,0)+30,"")</x:f>
      </x:c>
    </x:row>
    <x:row r="31" ht="23" customHeight="1">
      <x:c r="A31" s="66" t="n">
        <x:f>EDATE($B$4,16)</x:f>
        <x:v>46388</x:v>
      </x:c>
      <x:c r="B31" s="80"/>
      <x:c r="C31" s="80"/>
      <x:c r="D31" s="80"/>
      <x:c r="E31" s="78" t="str">
        <x:f>IF(COUNT(B31:D31)=3,SUM(B31:D31),"")</x:f>
      </x:c>
      <x:c r="F31" s="78" t="str">
        <x:f>IF(COUNT(E20:E31)=12,SUM(E20:E31),"")</x:f>
      </x:c>
      <x:c r="G31" s="2" t="str">
        <x:f>IF(COUNT(E20:E31)=12,"Complete","Missing months")</x:f>
        <x:v>Missing months</x:v>
      </x:c>
      <x:c r="H31" s="2" t="str">
        <x:f>IF(F31="","History needed",IF(F31&gt;$E$4,"CONTACT SBX: crossed",IF(F31&gt;=$H$4,"Plan with SBX","Monitor")))</x:f>
        <x:v>History needed</x:v>
      </x:c>
      <x:c r="I31" s="68" t="str">
        <x:f>IF(AND(ISNUMBER(F31),F31&gt;$E$4),EOMONTH(A31,1)+1,"")</x:f>
      </x:c>
      <x:c r="J31" s="68" t="str">
        <x:f>IF(AND(ISNUMBER(F31),F31&gt;$E$4),EOMONTH(A31,0)+30,"")</x:f>
      </x:c>
    </x:row>
    <x:row r="32" ht="23" customHeight="1">
      <x:c r="A32" s="66" t="n">
        <x:f>EDATE($B$4,17)</x:f>
        <x:v>46419</x:v>
      </x:c>
      <x:c r="B32" s="80"/>
      <x:c r="C32" s="80"/>
      <x:c r="D32" s="80"/>
      <x:c r="E32" s="78" t="str">
        <x:f>IF(COUNT(B32:D32)=3,SUM(B32:D32),"")</x:f>
      </x:c>
      <x:c r="F32" s="78" t="str">
        <x:f>IF(COUNT(E21:E32)=12,SUM(E21:E32),"")</x:f>
      </x:c>
      <x:c r="G32" s="2" t="str">
        <x:f>IF(COUNT(E21:E32)=12,"Complete","Missing months")</x:f>
        <x:v>Missing months</x:v>
      </x:c>
      <x:c r="H32" s="2" t="str">
        <x:f>IF(F32="","History needed",IF(F32&gt;$E$4,"CONTACT SBX: crossed",IF(F32&gt;=$H$4,"Plan with SBX","Monitor")))</x:f>
        <x:v>History needed</x:v>
      </x:c>
      <x:c r="I32" s="68" t="str">
        <x:f>IF(AND(ISNUMBER(F32),F32&gt;$E$4),EOMONTH(A32,1)+1,"")</x:f>
      </x:c>
      <x:c r="J32" s="68" t="str">
        <x:f>IF(AND(ISNUMBER(F32),F32&gt;$E$4),EOMONTH(A32,0)+30,"")</x:f>
      </x:c>
    </x:row>
    <x:row r="33" ht="23" customHeight="1">
      <x:c r="A33" s="66" t="n">
        <x:f>EDATE($B$4,18)</x:f>
        <x:v>46447</x:v>
      </x:c>
      <x:c r="B33" s="80"/>
      <x:c r="C33" s="80"/>
      <x:c r="D33" s="80"/>
      <x:c r="E33" s="78" t="str">
        <x:f>IF(COUNT(B33:D33)=3,SUM(B33:D33),"")</x:f>
      </x:c>
      <x:c r="F33" s="78" t="str">
        <x:f>IF(COUNT(E22:E33)=12,SUM(E22:E33),"")</x:f>
      </x:c>
      <x:c r="G33" s="2" t="str">
        <x:f>IF(COUNT(E22:E33)=12,"Complete","Missing months")</x:f>
        <x:v>Missing months</x:v>
      </x:c>
      <x:c r="H33" s="2" t="str">
        <x:f>IF(F33="","History needed",IF(F33&gt;$E$4,"CONTACT SBX: crossed",IF(F33&gt;=$H$4,"Plan with SBX","Monitor")))</x:f>
        <x:v>History needed</x:v>
      </x:c>
      <x:c r="I33" s="68" t="str">
        <x:f>IF(AND(ISNUMBER(F33),F33&gt;$E$4),EOMONTH(A33,1)+1,"")</x:f>
      </x:c>
      <x:c r="J33" s="68" t="str">
        <x:f>IF(AND(ISNUMBER(F33),F33&gt;$E$4),EOMONTH(A33,0)+30,"")</x:f>
      </x:c>
    </x:row>
    <x:row r="34" ht="23" customHeight="1">
      <x:c r="A34" s="66" t="n">
        <x:f>EDATE($B$4,19)</x:f>
        <x:v>46478</x:v>
      </x:c>
      <x:c r="B34" s="80"/>
      <x:c r="C34" s="80"/>
      <x:c r="D34" s="80"/>
      <x:c r="E34" s="78" t="str">
        <x:f>IF(COUNT(B34:D34)=3,SUM(B34:D34),"")</x:f>
      </x:c>
      <x:c r="F34" s="78" t="str">
        <x:f>IF(COUNT(E23:E34)=12,SUM(E23:E34),"")</x:f>
      </x:c>
      <x:c r="G34" s="2" t="str">
        <x:f>IF(COUNT(E23:E34)=12,"Complete","Missing months")</x:f>
        <x:v>Missing months</x:v>
      </x:c>
      <x:c r="H34" s="2" t="str">
        <x:f>IF(F34="","History needed",IF(F34&gt;$E$4,"CONTACT SBX: crossed",IF(F34&gt;=$H$4,"Plan with SBX","Monitor")))</x:f>
        <x:v>History needed</x:v>
      </x:c>
      <x:c r="I34" s="68" t="str">
        <x:f>IF(AND(ISNUMBER(F34),F34&gt;$E$4),EOMONTH(A34,1)+1,"")</x:f>
      </x:c>
      <x:c r="J34" s="68" t="str">
        <x:f>IF(AND(ISNUMBER(F34),F34&gt;$E$4),EOMONTH(A34,0)+30,"")</x:f>
      </x:c>
    </x:row>
    <x:row r="35" ht="23" customHeight="1">
      <x:c r="A35" s="66" t="n">
        <x:f>EDATE($B$4,20)</x:f>
        <x:v>46508</x:v>
      </x:c>
      <x:c r="B35" s="80"/>
      <x:c r="C35" s="80"/>
      <x:c r="D35" s="80"/>
      <x:c r="E35" s="78" t="str">
        <x:f>IF(COUNT(B35:D35)=3,SUM(B35:D35),"")</x:f>
      </x:c>
      <x:c r="F35" s="78" t="str">
        <x:f>IF(COUNT(E24:E35)=12,SUM(E24:E35),"")</x:f>
      </x:c>
      <x:c r="G35" s="2" t="str">
        <x:f>IF(COUNT(E24:E35)=12,"Complete","Missing months")</x:f>
        <x:v>Missing months</x:v>
      </x:c>
      <x:c r="H35" s="2" t="str">
        <x:f>IF(F35="","History needed",IF(F35&gt;$E$4,"CONTACT SBX: crossed",IF(F35&gt;=$H$4,"Plan with SBX","Monitor")))</x:f>
        <x:v>History needed</x:v>
      </x:c>
      <x:c r="I35" s="68" t="str">
        <x:f>IF(AND(ISNUMBER(F35),F35&gt;$E$4),EOMONTH(A35,1)+1,"")</x:f>
      </x:c>
      <x:c r="J35" s="68" t="str">
        <x:f>IF(AND(ISNUMBER(F35),F35&gt;$E$4),EOMONTH(A35,0)+30,"")</x:f>
      </x:c>
    </x:row>
    <x:row r="36" ht="23" customHeight="1">
      <x:c r="A36" s="66" t="n">
        <x:f>EDATE($B$4,21)</x:f>
        <x:v>46539</x:v>
      </x:c>
      <x:c r="B36" s="80"/>
      <x:c r="C36" s="80"/>
      <x:c r="D36" s="80"/>
      <x:c r="E36" s="78" t="str">
        <x:f>IF(COUNT(B36:D36)=3,SUM(B36:D36),"")</x:f>
      </x:c>
      <x:c r="F36" s="78" t="str">
        <x:f>IF(COUNT(E25:E36)=12,SUM(E25:E36),"")</x:f>
      </x:c>
      <x:c r="G36" s="2" t="str">
        <x:f>IF(COUNT(E25:E36)=12,"Complete","Missing months")</x:f>
        <x:v>Missing months</x:v>
      </x:c>
      <x:c r="H36" s="2" t="str">
        <x:f>IF(F36="","History needed",IF(F36&gt;$E$4,"CONTACT SBX: crossed",IF(F36&gt;=$H$4,"Plan with SBX","Monitor")))</x:f>
        <x:v>History needed</x:v>
      </x:c>
      <x:c r="I36" s="68" t="str">
        <x:f>IF(AND(ISNUMBER(F36),F36&gt;$E$4),EOMONTH(A36,1)+1,"")</x:f>
      </x:c>
      <x:c r="J36" s="68" t="str">
        <x:f>IF(AND(ISNUMBER(F36),F36&gt;$E$4),EOMONTH(A36,0)+30,"")</x:f>
      </x:c>
    </x:row>
    <x:row r="37" ht="23" customHeight="1">
      <x:c r="A37" s="66" t="n">
        <x:f>EDATE($B$4,22)</x:f>
        <x:v>46569</x:v>
      </x:c>
      <x:c r="B37" s="80"/>
      <x:c r="C37" s="80"/>
      <x:c r="D37" s="80"/>
      <x:c r="E37" s="78" t="str">
        <x:f>IF(COUNT(B37:D37)=3,SUM(B37:D37),"")</x:f>
      </x:c>
      <x:c r="F37" s="78" t="str">
        <x:f>IF(COUNT(E26:E37)=12,SUM(E26:E37),"")</x:f>
      </x:c>
      <x:c r="G37" s="2" t="str">
        <x:f>IF(COUNT(E26:E37)=12,"Complete","Missing months")</x:f>
        <x:v>Missing months</x:v>
      </x:c>
      <x:c r="H37" s="2" t="str">
        <x:f>IF(F37="","History needed",IF(F37&gt;$E$4,"CONTACT SBX: crossed",IF(F37&gt;=$H$4,"Plan with SBX","Monitor")))</x:f>
        <x:v>History needed</x:v>
      </x:c>
      <x:c r="I37" s="68" t="str">
        <x:f>IF(AND(ISNUMBER(F37),F37&gt;$E$4),EOMONTH(A37,1)+1,"")</x:f>
      </x:c>
      <x:c r="J37" s="68" t="str">
        <x:f>IF(AND(ISNUMBER(F37),F37&gt;$E$4),EOMONTH(A37,0)+30,"")</x:f>
      </x:c>
    </x:row>
    <x:row r="38" ht="23" customHeight="1">
      <x:c r="A38" s="66" t="n">
        <x:f>EDATE($B$4,23)</x:f>
        <x:v>46600</x:v>
      </x:c>
      <x:c r="B38" s="80"/>
      <x:c r="C38" s="80"/>
      <x:c r="D38" s="80"/>
      <x:c r="E38" s="78" t="str">
        <x:f>IF(COUNT(B38:D38)=3,SUM(B38:D38),"")</x:f>
      </x:c>
      <x:c r="F38" s="78" t="str">
        <x:f>IF(COUNT(E27:E38)=12,SUM(E27:E38),"")</x:f>
      </x:c>
      <x:c r="G38" s="2" t="str">
        <x:f>IF(COUNT(E27:E38)=12,"Complete","Missing months")</x:f>
        <x:v>Missing months</x:v>
      </x:c>
      <x:c r="H38" s="2" t="str">
        <x:f>IF(F38="","History needed",IF(F38&gt;$E$4,"CONTACT SBX: crossed",IF(F38&gt;=$H$4,"Plan with SBX","Monitor")))</x:f>
        <x:v>History needed</x:v>
      </x:c>
      <x:c r="I38" s="68" t="str">
        <x:f>IF(AND(ISNUMBER(F38),F38&gt;$E$4),EOMONTH(A38,1)+1,"")</x:f>
      </x:c>
      <x:c r="J38" s="68" t="str">
        <x:f>IF(AND(ISNUMBER(F38),F38&gt;$E$4),EOMONTH(A38,0)+30,"")</x:f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B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C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D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E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F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G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H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I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J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</x:row>
    <x:row r="41" ht="23" customHeight="1">
      <x:c r="A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B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C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D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E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F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G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H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I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J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</x:row>
    <x:row r="42" ht="23" customHeight="1">
      <x:c r="A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B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C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D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E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F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G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H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I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J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</x:sheetData>
  <x:mergeCells>
    <x:mergeCell ref="A1:J1"/>
    <x:mergeCell ref="A2:J2"/>
    <x:mergeCell ref="A5:J5"/>
    <x:mergeCell ref="D7:J8"/>
    <x:mergeCell ref="A10:J10"/>
    <x:mergeCell ref="A40:J42"/>
    <x:mergeCell ref="A12:J12"/>
  </x:mergeCells>
  <x:conditionalFormatting sqref="H15:H38">
    <x:cfRule type="expression" dxfId="0" priority="1">
      <x:formula>LEFT(H15,7)="CONTACT"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  <x:c r="I1" s="7" t="str">
        <x:v>SBX  |  CHARTERED ACCOUNTANTS</x:v>
      </x:c>
      <x:c r="J1" s="7" t="str">
        <x:v>SBX  |  CHARTERED ACCOUNTANTS</x:v>
      </x:c>
    </x:row>
    <x:row r="2" ht="34" customHeight="1">
      <x:c r="A2" s="15" t="str">
        <x:v>VAT registration | worked example</x:v>
      </x:c>
      <x:c r="B2" s="15" t="str">
        <x:v>VAT registration | worked example</x:v>
      </x:c>
      <x:c r="C2" s="15" t="str">
        <x:v>VAT registration | worked example</x:v>
      </x:c>
      <x:c r="D2" s="15" t="str">
        <x:v>VAT registration | worked example</x:v>
      </x:c>
      <x:c r="E2" s="15" t="str">
        <x:v>VAT registration | worked example</x:v>
      </x:c>
      <x:c r="F2" s="15" t="str">
        <x:v>VAT registration | worked example</x:v>
      </x:c>
      <x:c r="G2" s="15" t="str">
        <x:v>VAT registration | worked example</x:v>
      </x:c>
      <x:c r="H2" s="15" t="str">
        <x:v>VAT registration | worked example</x:v>
      </x:c>
      <x:c r="I2" s="15" t="str">
        <x:v>VAT registration | worked example</x:v>
      </x:c>
      <x:c r="J2" s="15" t="str">
        <x:v>VAT registration | worked example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32" t="str">
        <x:v>First month</x:v>
      </x:c>
      <x:c r="B4" s="38" t="n">
        <x:v>45901</x:v>
      </x:c>
      <x:c r="C4" s="2"/>
      <x:c r="D4" s="2" t="str">
        <x:v>VAT threshold</x:v>
      </x:c>
      <x:c r="E4" s="78" t="n">
        <x:v>90000</x:v>
      </x:c>
      <x:c r="F4" s="2"/>
      <x:c r="G4" s="2" t="str">
        <x:v>Planning alert</x:v>
      </x:c>
      <x:c r="H4" s="78" t="n">
        <x:v>75000</x:v>
      </x:c>
      <x:c r="I4" s="2"/>
      <x:c r="J4" s="2"/>
    </x:row>
    <x:row r="5" ht="28" customHeight="1">
      <x:c r="A5" s="45" t="str">
        <x:v>£75,000 is an early planning alert, not a legal threshold. Blank month inputs mean history is incomplete.</x:v>
      </x:c>
      <x:c r="B5" s="45" t="str">
        <x:v>£75,000 is an early planning alert, not a legal threshold. Blank month inputs mean history is incomplete.</x:v>
      </x:c>
      <x:c r="C5" s="45" t="str">
        <x:v>£75,000 is an early planning alert, not a legal threshold. Blank month inputs mean history is incomplete.</x:v>
      </x:c>
      <x:c r="D5" s="45" t="str">
        <x:v>£75,000 is an early planning alert, not a legal threshold. Blank month inputs mean history is incomplete.</x:v>
      </x:c>
      <x:c r="E5" s="45" t="str">
        <x:v>£75,000 is an early planning alert, not a legal threshold. Blank month inputs mean history is incomplete.</x:v>
      </x:c>
      <x:c r="F5" s="45" t="str">
        <x:v>£75,000 is an early planning alert, not a legal threshold. Blank month inputs mean history is incomplete.</x:v>
      </x:c>
      <x:c r="G5" s="45" t="str">
        <x:v>£75,000 is an early planning alert, not a legal threshold. Blank month inputs mean history is incomplete.</x:v>
      </x:c>
      <x:c r="H5" s="45" t="str">
        <x:v>£75,000 is an early planning alert, not a legal threshold. Blank month inputs mean history is incomplete.</x:v>
      </x:c>
      <x:c r="I5" s="45" t="str">
        <x:v>£75,000 is an early planning alert, not a legal threshold. Blank month inputs mean history is incomplete.</x:v>
      </x:c>
      <x:c r="J5" s="45" t="str">
        <x:v>£75,000 is an early planning alert, not a legal threshold. Blank month inputs mean history is incomplete.</x:v>
      </x:c>
    </x:row>
    <x:row r="6" ht="23" customHeight="1">
      <x:c r="A6" s="3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32" t="str">
        <x:v>Expectation date</x:v>
      </x:c>
      <x:c r="B7" s="50" t="n">
        <x:v>46285</x:v>
      </x:c>
      <x:c r="C7" s="2"/>
      <x:c r="D7" s="56" t="str">
        <x:f>IF(B8="","Forward test: enter an amount or 0",IF(B8&gt;$E$4,IF(B7="","URGENT: threshold exceeded; add the expectation date","URGENT: contact SBX now. VAT starts from the expectation date."),"No forward trigger from this estimate. Keep reviewing."))</x:f>
        <x:v>Forward test: enter an amount or 0</x:v>
      </x:c>
      <x:c r="E7" s="56" t="str"/>
      <x:c r="F7" s="56" t="str"/>
      <x:c r="G7" s="56" t="str"/>
      <x:c r="H7" s="56" t="str"/>
      <x:c r="I7" s="56" t="str"/>
      <x:c r="J7" s="56" t="str"/>
    </x:row>
    <x:row r="8" ht="25" customHeight="1">
      <x:c r="A8" s="32" t="str">
        <x:v>Next 30 days alone</x:v>
      </x:c>
      <x:c r="B8" s="80" t="n">
        <x:v>0</x:v>
      </x:c>
      <x:c r="C8" s="2"/>
      <x:c r="D8" s="56" t="str"/>
      <x:c r="E8" s="56" t="str"/>
      <x:c r="F8" s="56" t="str"/>
      <x:c r="G8" s="56" t="str"/>
      <x:c r="H8" s="56" t="str"/>
      <x:c r="I8" s="56" t="str"/>
      <x:c r="J8" s="56" t="str"/>
    </x:row>
    <x:row r="9" ht="23" customHeight="1">
      <x:c r="A9" s="32"/>
      <x:c r="B9" s="2"/>
      <x:c r="C9" s="2"/>
      <x:c r="D9" s="2"/>
      <x:c r="E9" s="2"/>
      <x:c r="F9" s="2"/>
      <x:c r="G9" s="2"/>
      <x:c r="H9" s="2"/>
      <x:c r="I9" s="2"/>
      <x:c r="J9" s="2"/>
    </x:row>
    <x:row r="10" ht="29" customHeight="1">
      <x:c r="A10" s="62" t="str">
        <x:v>Monthly results below do not cancel an earlier liability. Tell SBX about any prior crossing or business transfer.</x:v>
      </x:c>
      <x:c r="B10" s="62" t="str">
        <x:v>Monthly results below do not cancel an earlier liability. Tell SBX about any prior crossing or business transfer.</x:v>
      </x:c>
      <x:c r="C10" s="62" t="str">
        <x:v>Monthly results below do not cancel an earlier liability. Tell SBX about any prior crossing or business transfer.</x:v>
      </x:c>
      <x:c r="D10" s="62" t="str">
        <x:v>Monthly results below do not cancel an earlier liability. Tell SBX about any prior crossing or business transfer.</x:v>
      </x:c>
      <x:c r="E10" s="62" t="str">
        <x:v>Monthly results below do not cancel an earlier liability. Tell SBX about any prior crossing or business transfer.</x:v>
      </x:c>
      <x:c r="F10" s="62" t="str">
        <x:v>Monthly results below do not cancel an earlier liability. Tell SBX about any prior crossing or business transfer.</x:v>
      </x:c>
      <x:c r="G10" s="62" t="str">
        <x:v>Monthly results below do not cancel an earlier liability. Tell SBX about any prior crossing or business transfer.</x:v>
      </x:c>
      <x:c r="H10" s="62" t="str">
        <x:v>Monthly results below do not cancel an earlier liability. Tell SBX about any prior crossing or business transfer.</x:v>
      </x:c>
      <x:c r="I10" s="62" t="str">
        <x:v>Monthly results below do not cancel an earlier liability. Tell SBX about any prior crossing or business transfer.</x:v>
      </x:c>
      <x:c r="J10" s="62" t="str">
        <x:v>Monthly results below do not cancel an earlier liability. Tell SBX about any prior crossing or business transfer.</x:v>
      </x:c>
    </x:row>
    <x:row r="11" ht="23" customHeight="1">
      <x:c r="A11" s="32" t="str">
        <x:v>Monthly triggers</x:v>
      </x:c>
      <x:c r="B11" s="2" t="n">
        <x:f>COUNTIF(H15:H38,"CONTACT SBX*")</x:f>
        <x:v>0</x:v>
      </x:c>
      <x:c r="C11" s="2"/>
      <x:c r="D11" s="2" t="str">
        <x:v>High completed total</x:v>
      </x:c>
      <x:c r="E11" s="78" t="n">
        <x:f>MAX(F15:F38)</x:f>
        <x:v>91000</x:v>
      </x:c>
      <x:c r="F11" s="2"/>
      <x:c r="G11" s="2"/>
      <x:c r="H11" s="2"/>
      <x:c r="I11" s="2"/>
      <x:c r="J11" s="2"/>
    </x:row>
    <x:row r="12" ht="25" customHeight="1">
      <x:c r="A12" s="73" t="str">
        <x:f>IF(OR(NOT(ISNUMBER(B4)),DAY(B4)&lt;&gt;1,COUNTIF(B15:D38,"&lt;0")&gt;0,AND(B8&lt;&gt;"",OR(NOT(ISNUMBER(B8)),B8&lt;0))),"CHECK INPUTS: month-start date and non-negative amounts","Input checks passed; missing months still need completion")</x:f>
        <x:v>Input checks passed; missing months still need completion</x:v>
      </x:c>
      <x:c r="B12" s="73" t="str"/>
      <x:c r="C12" s="73" t="str"/>
      <x:c r="D12" s="73" t="str"/>
      <x:c r="E12" s="73" t="str"/>
      <x:c r="F12" s="73" t="str"/>
      <x:c r="G12" s="73" t="str"/>
      <x:c r="H12" s="73" t="str"/>
      <x:c r="I12" s="73" t="str"/>
      <x:c r="J12" s="73" t="str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40" customHeight="1">
      <x:c r="A14" s="21" t="str">
        <x:v>Month</x:v>
      </x:c>
      <x:c r="B14" s="21" t="str">
        <x:v>20% / 5% sales</x:v>
      </x:c>
      <x:c r="C14" s="21" t="str">
        <x:v>0% sales</x:v>
      </x:c>
      <x:c r="D14" s="21" t="str">
        <x:v>Relevant overseas services</x:v>
      </x:c>
      <x:c r="E14" s="21" t="str">
        <x:v>Monthly total</x:v>
      </x:c>
      <x:c r="F14" s="21" t="str">
        <x:v>Rolling 12 months</x:v>
      </x:c>
      <x:c r="G14" s="21" t="str">
        <x:v>History check</x:v>
      </x:c>
      <x:c r="H14" s="21" t="str">
        <x:v>Action</x:v>
      </x:c>
      <x:c r="I14" s="21" t="str">
        <x:v>VAT start if triggered</x:v>
      </x:c>
      <x:c r="J14" s="21" t="str">
        <x:v>Notify by if triggered</x:v>
      </x:c>
    </x:row>
    <x:row r="15" ht="23" customHeight="1">
      <x:c r="A15" s="66" t="n">
        <x:f>EDATE($B$4,0)</x:f>
        <x:v>45901</x:v>
      </x:c>
      <x:c r="B15" s="80" t="n">
        <x:v>7000</x:v>
      </x:c>
      <x:c r="C15" s="80" t="n">
        <x:v>0</x:v>
      </x:c>
      <x:c r="D15" s="80" t="n">
        <x:v>0</x:v>
      </x:c>
      <x:c r="E15" s="78" t="n">
        <x:f>IF(COUNT(B15:D15)=3,SUM(B15:D15),"")</x:f>
        <x:v>7000</x:v>
      </x:c>
      <x:c r="F15" s="78" t="str">
        <x:f>""</x:f>
      </x:c>
      <x:c r="G15" s="2" t="str">
        <x:f>"Build 12 months"</x:f>
        <x:v>Build 12 months</x:v>
      </x:c>
      <x:c r="H15" s="2" t="str">
        <x:f>IF(F15="","History needed",IF(F15&gt;$E$4,"CONTACT SBX: crossed",IF(F15&gt;=$H$4,"Plan with SBX","Monitor")))</x:f>
        <x:v>History needed</x:v>
      </x:c>
      <x:c r="I15" s="68" t="str">
        <x:f>IF(AND(ISNUMBER(F15),F15&gt;$E$4),EOMONTH(A15,1)+1,"")</x:f>
      </x:c>
      <x:c r="J15" s="68" t="str">
        <x:f>IF(AND(ISNUMBER(F15),F15&gt;$E$4),EOMONTH(A15,0)+30,"")</x:f>
      </x:c>
    </x:row>
    <x:row r="16" ht="23" customHeight="1">
      <x:c r="A16" s="66" t="n">
        <x:f>EDATE($B$4,1)</x:f>
        <x:v>45931</x:v>
      </x:c>
      <x:c r="B16" s="80" t="n">
        <x:v>7000</x:v>
      </x:c>
      <x:c r="C16" s="80" t="n">
        <x:v>0</x:v>
      </x:c>
      <x:c r="D16" s="80" t="n">
        <x:v>0</x:v>
      </x:c>
      <x:c r="E16" s="78" t="n">
        <x:f>IF(COUNT(B16:D16)=3,SUM(B16:D16),"")</x:f>
        <x:v>7000</x:v>
      </x:c>
      <x:c r="F16" s="78" t="str">
        <x:f>""</x:f>
      </x:c>
      <x:c r="G16" s="2" t="str">
        <x:f>"Build 12 months"</x:f>
        <x:v>Build 12 months</x:v>
      </x:c>
      <x:c r="H16" s="2" t="str">
        <x:f>IF(F16="","History needed",IF(F16&gt;$E$4,"CONTACT SBX: crossed",IF(F16&gt;=$H$4,"Plan with SBX","Monitor")))</x:f>
        <x:v>History needed</x:v>
      </x:c>
      <x:c r="I16" s="68" t="str">
        <x:f>IF(AND(ISNUMBER(F16),F16&gt;$E$4),EOMONTH(A16,1)+1,"")</x:f>
      </x:c>
      <x:c r="J16" s="68" t="str">
        <x:f>IF(AND(ISNUMBER(F16),F16&gt;$E$4),EOMONTH(A16,0)+30,"")</x:f>
      </x:c>
    </x:row>
    <x:row r="17" ht="23" customHeight="1">
      <x:c r="A17" s="66" t="n">
        <x:f>EDATE($B$4,2)</x:f>
        <x:v>45962</x:v>
      </x:c>
      <x:c r="B17" s="80" t="n">
        <x:v>7000</x:v>
      </x:c>
      <x:c r="C17" s="80" t="n">
        <x:v>0</x:v>
      </x:c>
      <x:c r="D17" s="80" t="n">
        <x:v>0</x:v>
      </x:c>
      <x:c r="E17" s="78" t="n">
        <x:f>IF(COUNT(B17:D17)=3,SUM(B17:D17),"")</x:f>
        <x:v>7000</x:v>
      </x:c>
      <x:c r="F17" s="78" t="str">
        <x:f>""</x:f>
      </x:c>
      <x:c r="G17" s="2" t="str">
        <x:f>"Build 12 months"</x:f>
        <x:v>Build 12 months</x:v>
      </x:c>
      <x:c r="H17" s="2" t="str">
        <x:f>IF(F17="","History needed",IF(F17&gt;$E$4,"CONTACT SBX: crossed",IF(F17&gt;=$H$4,"Plan with SBX","Monitor")))</x:f>
        <x:v>History needed</x:v>
      </x:c>
      <x:c r="I17" s="68" t="str">
        <x:f>IF(AND(ISNUMBER(F17),F17&gt;$E$4),EOMONTH(A17,1)+1,"")</x:f>
      </x:c>
      <x:c r="J17" s="68" t="str">
        <x:f>IF(AND(ISNUMBER(F17),F17&gt;$E$4),EOMONTH(A17,0)+30,"")</x:f>
      </x:c>
    </x:row>
    <x:row r="18" ht="23" customHeight="1">
      <x:c r="A18" s="66" t="n">
        <x:f>EDATE($B$4,3)</x:f>
        <x:v>45992</x:v>
      </x:c>
      <x:c r="B18" s="80" t="n">
        <x:v>7000</x:v>
      </x:c>
      <x:c r="C18" s="80" t="n">
        <x:v>0</x:v>
      </x:c>
      <x:c r="D18" s="80" t="n">
        <x:v>0</x:v>
      </x:c>
      <x:c r="E18" s="78" t="n">
        <x:f>IF(COUNT(B18:D18)=3,SUM(B18:D18),"")</x:f>
        <x:v>7000</x:v>
      </x:c>
      <x:c r="F18" s="78" t="str">
        <x:f>""</x:f>
      </x:c>
      <x:c r="G18" s="2" t="str">
        <x:f>"Build 12 months"</x:f>
        <x:v>Build 12 months</x:v>
      </x:c>
      <x:c r="H18" s="2" t="str">
        <x:f>IF(F18="","History needed",IF(F18&gt;$E$4,"CONTACT SBX: crossed",IF(F18&gt;=$H$4,"Plan with SBX","Monitor")))</x:f>
        <x:v>History needed</x:v>
      </x:c>
      <x:c r="I18" s="68" t="str">
        <x:f>IF(AND(ISNUMBER(F18),F18&gt;$E$4),EOMONTH(A18,1)+1,"")</x:f>
      </x:c>
      <x:c r="J18" s="68" t="str">
        <x:f>IF(AND(ISNUMBER(F18),F18&gt;$E$4),EOMONTH(A18,0)+30,"")</x:f>
      </x:c>
    </x:row>
    <x:row r="19" ht="23" customHeight="1">
      <x:c r="A19" s="66" t="n">
        <x:f>EDATE($B$4,4)</x:f>
        <x:v>46023</x:v>
      </x:c>
      <x:c r="B19" s="80" t="n">
        <x:v>7000</x:v>
      </x:c>
      <x:c r="C19" s="80" t="n">
        <x:v>0</x:v>
      </x:c>
      <x:c r="D19" s="80" t="n">
        <x:v>0</x:v>
      </x:c>
      <x:c r="E19" s="78" t="n">
        <x:f>IF(COUNT(B19:D19)=3,SUM(B19:D19),"")</x:f>
        <x:v>7000</x:v>
      </x:c>
      <x:c r="F19" s="78" t="str">
        <x:f>""</x:f>
      </x:c>
      <x:c r="G19" s="2" t="str">
        <x:f>"Build 12 months"</x:f>
        <x:v>Build 12 months</x:v>
      </x:c>
      <x:c r="H19" s="2" t="str">
        <x:f>IF(F19="","History needed",IF(F19&gt;$E$4,"CONTACT SBX: crossed",IF(F19&gt;=$H$4,"Plan with SBX","Monitor")))</x:f>
        <x:v>History needed</x:v>
      </x:c>
      <x:c r="I19" s="68" t="str">
        <x:f>IF(AND(ISNUMBER(F19),F19&gt;$E$4),EOMONTH(A19,1)+1,"")</x:f>
      </x:c>
      <x:c r="J19" s="68" t="str">
        <x:f>IF(AND(ISNUMBER(F19),F19&gt;$E$4),EOMONTH(A19,0)+30,"")</x:f>
      </x:c>
    </x:row>
    <x:row r="20" ht="23" customHeight="1">
      <x:c r="A20" s="66" t="n">
        <x:f>EDATE($B$4,5)</x:f>
        <x:v>46054</x:v>
      </x:c>
      <x:c r="B20" s="80" t="n">
        <x:v>7000</x:v>
      </x:c>
      <x:c r="C20" s="80" t="n">
        <x:v>0</x:v>
      </x:c>
      <x:c r="D20" s="80" t="n">
        <x:v>0</x:v>
      </x:c>
      <x:c r="E20" s="78" t="n">
        <x:f>IF(COUNT(B20:D20)=3,SUM(B20:D20),"")</x:f>
        <x:v>7000</x:v>
      </x:c>
      <x:c r="F20" s="78" t="str">
        <x:f>""</x:f>
      </x:c>
      <x:c r="G20" s="2" t="str">
        <x:f>"Build 12 months"</x:f>
        <x:v>Build 12 months</x:v>
      </x:c>
      <x:c r="H20" s="2" t="str">
        <x:f>IF(F20="","History needed",IF(F20&gt;$E$4,"CONTACT SBX: crossed",IF(F20&gt;=$H$4,"Plan with SBX","Monitor")))</x:f>
        <x:v>History needed</x:v>
      </x:c>
      <x:c r="I20" s="68" t="str">
        <x:f>IF(AND(ISNUMBER(F20),F20&gt;$E$4),EOMONTH(A20,1)+1,"")</x:f>
      </x:c>
      <x:c r="J20" s="68" t="str">
        <x:f>IF(AND(ISNUMBER(F20),F20&gt;$E$4),EOMONTH(A20,0)+30,"")</x:f>
      </x:c>
    </x:row>
    <x:row r="21" ht="23" customHeight="1">
      <x:c r="A21" s="66" t="n">
        <x:f>EDATE($B$4,6)</x:f>
        <x:v>46082</x:v>
      </x:c>
      <x:c r="B21" s="80" t="n">
        <x:v>7000</x:v>
      </x:c>
      <x:c r="C21" s="80" t="n">
        <x:v>0</x:v>
      </x:c>
      <x:c r="D21" s="80" t="n">
        <x:v>0</x:v>
      </x:c>
      <x:c r="E21" s="78" t="n">
        <x:f>IF(COUNT(B21:D21)=3,SUM(B21:D21),"")</x:f>
        <x:v>7000</x:v>
      </x:c>
      <x:c r="F21" s="78" t="str">
        <x:f>""</x:f>
      </x:c>
      <x:c r="G21" s="2" t="str">
        <x:f>"Build 12 months"</x:f>
        <x:v>Build 12 months</x:v>
      </x:c>
      <x:c r="H21" s="2" t="str">
        <x:f>IF(F21="","History needed",IF(F21&gt;$E$4,"CONTACT SBX: crossed",IF(F21&gt;=$H$4,"Plan with SBX","Monitor")))</x:f>
        <x:v>History needed</x:v>
      </x:c>
      <x:c r="I21" s="68" t="str">
        <x:f>IF(AND(ISNUMBER(F21),F21&gt;$E$4),EOMONTH(A21,1)+1,"")</x:f>
      </x:c>
      <x:c r="J21" s="68" t="str">
        <x:f>IF(AND(ISNUMBER(F21),F21&gt;$E$4),EOMONTH(A21,0)+30,"")</x:f>
      </x:c>
    </x:row>
    <x:row r="22" ht="23" customHeight="1">
      <x:c r="A22" s="66" t="n">
        <x:f>EDATE($B$4,7)</x:f>
        <x:v>46113</x:v>
      </x:c>
      <x:c r="B22" s="80" t="n">
        <x:v>7000</x:v>
      </x:c>
      <x:c r="C22" s="80" t="n">
        <x:v>0</x:v>
      </x:c>
      <x:c r="D22" s="80" t="n">
        <x:v>0</x:v>
      </x:c>
      <x:c r="E22" s="78" t="n">
        <x:f>IF(COUNT(B22:D22)=3,SUM(B22:D22),"")</x:f>
        <x:v>7000</x:v>
      </x:c>
      <x:c r="F22" s="78" t="str">
        <x:f>""</x:f>
      </x:c>
      <x:c r="G22" s="2" t="str">
        <x:f>"Build 12 months"</x:f>
        <x:v>Build 12 months</x:v>
      </x:c>
      <x:c r="H22" s="2" t="str">
        <x:f>IF(F22="","History needed",IF(F22&gt;$E$4,"CONTACT SBX: crossed",IF(F22&gt;=$H$4,"Plan with SBX","Monitor")))</x:f>
        <x:v>History needed</x:v>
      </x:c>
      <x:c r="I22" s="68" t="str">
        <x:f>IF(AND(ISNUMBER(F22),F22&gt;$E$4),EOMONTH(A22,1)+1,"")</x:f>
      </x:c>
      <x:c r="J22" s="68" t="str">
        <x:f>IF(AND(ISNUMBER(F22),F22&gt;$E$4),EOMONTH(A22,0)+30,"")</x:f>
      </x:c>
    </x:row>
    <x:row r="23" ht="23" customHeight="1">
      <x:c r="A23" s="66" t="n">
        <x:f>EDATE($B$4,8)</x:f>
        <x:v>46143</x:v>
      </x:c>
      <x:c r="B23" s="80" t="n">
        <x:v>7000</x:v>
      </x:c>
      <x:c r="C23" s="80" t="n">
        <x:v>0</x:v>
      </x:c>
      <x:c r="D23" s="80" t="n">
        <x:v>0</x:v>
      </x:c>
      <x:c r="E23" s="78" t="n">
        <x:f>IF(COUNT(B23:D23)=3,SUM(B23:D23),"")</x:f>
        <x:v>7000</x:v>
      </x:c>
      <x:c r="F23" s="78" t="str">
        <x:f>""</x:f>
      </x:c>
      <x:c r="G23" s="2" t="str">
        <x:f>"Build 12 months"</x:f>
        <x:v>Build 12 months</x:v>
      </x:c>
      <x:c r="H23" s="2" t="str">
        <x:f>IF(F23="","History needed",IF(F23&gt;$E$4,"CONTACT SBX: crossed",IF(F23&gt;=$H$4,"Plan with SBX","Monitor")))</x:f>
        <x:v>History needed</x:v>
      </x:c>
      <x:c r="I23" s="68" t="str">
        <x:f>IF(AND(ISNUMBER(F23),F23&gt;$E$4),EOMONTH(A23,1)+1,"")</x:f>
      </x:c>
      <x:c r="J23" s="68" t="str">
        <x:f>IF(AND(ISNUMBER(F23),F23&gt;$E$4),EOMONTH(A23,0)+30,"")</x:f>
      </x:c>
    </x:row>
    <x:row r="24" ht="23" customHeight="1">
      <x:c r="A24" s="66" t="n">
        <x:f>EDATE($B$4,9)</x:f>
        <x:v>46174</x:v>
      </x:c>
      <x:c r="B24" s="80" t="n">
        <x:v>7000</x:v>
      </x:c>
      <x:c r="C24" s="80" t="n">
        <x:v>0</x:v>
      </x:c>
      <x:c r="D24" s="80" t="n">
        <x:v>0</x:v>
      </x:c>
      <x:c r="E24" s="78" t="n">
        <x:f>IF(COUNT(B24:D24)=3,SUM(B24:D24),"")</x:f>
        <x:v>7000</x:v>
      </x:c>
      <x:c r="F24" s="78" t="str">
        <x:f>""</x:f>
      </x:c>
      <x:c r="G24" s="2" t="str">
        <x:f>"Build 12 months"</x:f>
        <x:v>Build 12 months</x:v>
      </x:c>
      <x:c r="H24" s="2" t="str">
        <x:f>IF(F24="","History needed",IF(F24&gt;$E$4,"CONTACT SBX: crossed",IF(F24&gt;=$H$4,"Plan with SBX","Monitor")))</x:f>
        <x:v>History needed</x:v>
      </x:c>
      <x:c r="I24" s="68" t="str">
        <x:f>IF(AND(ISNUMBER(F24),F24&gt;$E$4),EOMONTH(A24,1)+1,"")</x:f>
      </x:c>
      <x:c r="J24" s="68" t="str">
        <x:f>IF(AND(ISNUMBER(F24),F24&gt;$E$4),EOMONTH(A24,0)+30,"")</x:f>
      </x:c>
    </x:row>
    <x:row r="25" ht="23" customHeight="1">
      <x:c r="A25" s="66" t="n">
        <x:f>EDATE($B$4,10)</x:f>
        <x:v>46204</x:v>
      </x:c>
      <x:c r="B25" s="80" t="n">
        <x:v>7000</x:v>
      </x:c>
      <x:c r="C25" s="80" t="n">
        <x:v>0</x:v>
      </x:c>
      <x:c r="D25" s="80" t="n">
        <x:v>0</x:v>
      </x:c>
      <x:c r="E25" s="78" t="n">
        <x:f>IF(COUNT(B25:D25)=3,SUM(B25:D25),"")</x:f>
        <x:v>7000</x:v>
      </x:c>
      <x:c r="F25" s="78" t="str">
        <x:f>""</x:f>
      </x:c>
      <x:c r="G25" s="2" t="str">
        <x:f>"Build 12 months"</x:f>
        <x:v>Build 12 months</x:v>
      </x:c>
      <x:c r="H25" s="2" t="str">
        <x:f>IF(F25="","History needed",IF(F25&gt;$E$4,"CONTACT SBX: crossed",IF(F25&gt;=$H$4,"Plan with SBX","Monitor")))</x:f>
        <x:v>History needed</x:v>
      </x:c>
      <x:c r="I25" s="68" t="str">
        <x:f>IF(AND(ISNUMBER(F25),F25&gt;$E$4),EOMONTH(A25,1)+1,"")</x:f>
      </x:c>
      <x:c r="J25" s="68" t="str">
        <x:f>IF(AND(ISNUMBER(F25),F25&gt;$E$4),EOMONTH(A25,0)+30,"")</x:f>
      </x:c>
    </x:row>
    <x:row r="26" ht="23" customHeight="1">
      <x:c r="A26" s="66" t="n">
        <x:f>EDATE($B$4,11)</x:f>
        <x:v>46235</x:v>
      </x:c>
      <x:c r="B26" s="80" t="n">
        <x:v>7000</x:v>
      </x:c>
      <x:c r="C26" s="80" t="n">
        <x:v>0</x:v>
      </x:c>
      <x:c r="D26" s="80" t="n">
        <x:v>0</x:v>
      </x:c>
      <x:c r="E26" s="78" t="n">
        <x:f>IF(COUNT(B26:D26)=3,SUM(B26:D26),"")</x:f>
        <x:v>7000</x:v>
      </x:c>
      <x:c r="F26" s="78" t="n">
        <x:f>IF(COUNT(E15:E26)=12,SUM(E15:E26),"")</x:f>
        <x:v>84000</x:v>
      </x:c>
      <x:c r="G26" s="2" t="str">
        <x:f>IF(COUNT(E15:E26)=12,"Complete","Missing months")</x:f>
        <x:v>Complete</x:v>
      </x:c>
      <x:c r="H26" s="2" t="str">
        <x:f>IF(F26="","History needed",IF(F26&gt;$E$4,"CONTACT SBX: crossed",IF(F26&gt;=$H$4,"Plan with SBX","Monitor")))</x:f>
        <x:v>Plan with SBX</x:v>
      </x:c>
      <x:c r="I26" s="68" t="str">
        <x:f>IF(AND(ISNUMBER(F26),F26&gt;$E$4),EOMONTH(A26,1)+1,"")</x:f>
      </x:c>
      <x:c r="J26" s="68" t="str">
        <x:f>IF(AND(ISNUMBER(F26),F26&gt;$E$4),EOMONTH(A26,0)+30,"")</x:f>
      </x:c>
    </x:row>
    <x:row r="27" ht="23" customHeight="1">
      <x:c r="A27" s="66" t="n">
        <x:f>EDATE($B$4,12)</x:f>
        <x:v>46266</x:v>
      </x:c>
      <x:c r="B27" s="80" t="n">
        <x:v>14000</x:v>
      </x:c>
      <x:c r="C27" s="80" t="n">
        <x:v>0</x:v>
      </x:c>
      <x:c r="D27" s="80" t="n">
        <x:v>0</x:v>
      </x:c>
      <x:c r="E27" s="78" t="n">
        <x:f>IF(COUNT(B27:D27)=3,SUM(B27:D27),"")</x:f>
        <x:v>14000</x:v>
      </x:c>
      <x:c r="F27" s="78" t="n">
        <x:f>IF(COUNT(E16:E27)=12,SUM(E16:E27),"")</x:f>
        <x:v>91000</x:v>
      </x:c>
      <x:c r="G27" s="2" t="str">
        <x:f>IF(COUNT(E16:E27)=12,"Complete","Missing months")</x:f>
        <x:v>Complete</x:v>
      </x:c>
      <x:c r="H27" s="2" t="str">
        <x:f>IF(F27="","History needed",IF(F27&gt;$E$4,"CONTACT SBX: crossed",IF(F27&gt;=$H$4,"Plan with SBX","Monitor")))</x:f>
        <x:v>CONTACT SBX: crossed</x:v>
      </x:c>
      <x:c r="I27" s="68" t="n">
        <x:f>IF(AND(ISNUMBER(F27),F27&gt;$E$4),EOMONTH(A27,1)+1,"")</x:f>
        <x:v>46327</x:v>
      </x:c>
      <x:c r="J27" s="68" t="n">
        <x:f>IF(AND(ISNUMBER(F27),F27&gt;$E$4),EOMONTH(A27,0)+30,"")</x:f>
        <x:v>46325</x:v>
      </x:c>
    </x:row>
    <x:row r="28" ht="23" customHeight="1">
      <x:c r="A28" s="66" t="n">
        <x:f>EDATE($B$4,13)</x:f>
        <x:v>46296</x:v>
      </x:c>
      <x:c r="B28" s="80"/>
      <x:c r="C28" s="80"/>
      <x:c r="D28" s="80"/>
      <x:c r="E28" s="78" t="str">
        <x:f>IF(COUNT(B28:D28)=3,SUM(B28:D28),"")</x:f>
      </x:c>
      <x:c r="F28" s="78" t="str">
        <x:f>IF(COUNT(E17:E28)=12,SUM(E17:E28),"")</x:f>
      </x:c>
      <x:c r="G28" s="2" t="str">
        <x:f>IF(COUNT(E17:E28)=12,"Complete","Missing months")</x:f>
        <x:v>Missing months</x:v>
      </x:c>
      <x:c r="H28" s="2" t="str">
        <x:f>IF(F28="","History needed",IF(F28&gt;$E$4,"CONTACT SBX: crossed",IF(F28&gt;=$H$4,"Plan with SBX","Monitor")))</x:f>
        <x:v>History needed</x:v>
      </x:c>
      <x:c r="I28" s="68" t="str">
        <x:f>IF(AND(ISNUMBER(F28),F28&gt;$E$4),EOMONTH(A28,1)+1,"")</x:f>
      </x:c>
      <x:c r="J28" s="68" t="str">
        <x:f>IF(AND(ISNUMBER(F28),F28&gt;$E$4),EOMONTH(A28,0)+30,"")</x:f>
      </x:c>
    </x:row>
    <x:row r="29" ht="23" customHeight="1">
      <x:c r="A29" s="66" t="n">
        <x:f>EDATE($B$4,14)</x:f>
        <x:v>46327</x:v>
      </x:c>
      <x:c r="B29" s="80"/>
      <x:c r="C29" s="80"/>
      <x:c r="D29" s="80"/>
      <x:c r="E29" s="78" t="str">
        <x:f>IF(COUNT(B29:D29)=3,SUM(B29:D29),"")</x:f>
      </x:c>
      <x:c r="F29" s="78" t="str">
        <x:f>IF(COUNT(E18:E29)=12,SUM(E18:E29),"")</x:f>
      </x:c>
      <x:c r="G29" s="2" t="str">
        <x:f>IF(COUNT(E18:E29)=12,"Complete","Missing months")</x:f>
        <x:v>Missing months</x:v>
      </x:c>
      <x:c r="H29" s="2" t="str">
        <x:f>IF(F29="","History needed",IF(F29&gt;$E$4,"CONTACT SBX: crossed",IF(F29&gt;=$H$4,"Plan with SBX","Monitor")))</x:f>
        <x:v>History needed</x:v>
      </x:c>
      <x:c r="I29" s="68" t="str">
        <x:f>IF(AND(ISNUMBER(F29),F29&gt;$E$4),EOMONTH(A29,1)+1,"")</x:f>
      </x:c>
      <x:c r="J29" s="68" t="str">
        <x:f>IF(AND(ISNUMBER(F29),F29&gt;$E$4),EOMONTH(A29,0)+30,"")</x:f>
      </x:c>
    </x:row>
    <x:row r="30" ht="23" customHeight="1">
      <x:c r="A30" s="66" t="n">
        <x:f>EDATE($B$4,15)</x:f>
        <x:v>46357</x:v>
      </x:c>
      <x:c r="B30" s="80"/>
      <x:c r="C30" s="80"/>
      <x:c r="D30" s="80"/>
      <x:c r="E30" s="78" t="str">
        <x:f>IF(COUNT(B30:D30)=3,SUM(B30:D30),"")</x:f>
      </x:c>
      <x:c r="F30" s="78" t="str">
        <x:f>IF(COUNT(E19:E30)=12,SUM(E19:E30),"")</x:f>
      </x:c>
      <x:c r="G30" s="2" t="str">
        <x:f>IF(COUNT(E19:E30)=12,"Complete","Missing months")</x:f>
        <x:v>Missing months</x:v>
      </x:c>
      <x:c r="H30" s="2" t="str">
        <x:f>IF(F30="","History needed",IF(F30&gt;$E$4,"CONTACT SBX: crossed",IF(F30&gt;=$H$4,"Plan with SBX","Monitor")))</x:f>
        <x:v>History needed</x:v>
      </x:c>
      <x:c r="I30" s="68" t="str">
        <x:f>IF(AND(ISNUMBER(F30),F30&gt;$E$4),EOMONTH(A30,1)+1,"")</x:f>
      </x:c>
      <x:c r="J30" s="68" t="str">
        <x:f>IF(AND(ISNUMBER(F30),F30&gt;$E$4),EOMONTH(A30,0)+30,"")</x:f>
      </x:c>
    </x:row>
    <x:row r="31" ht="23" customHeight="1">
      <x:c r="A31" s="66" t="n">
        <x:f>EDATE($B$4,16)</x:f>
        <x:v>46388</x:v>
      </x:c>
      <x:c r="B31" s="80"/>
      <x:c r="C31" s="80"/>
      <x:c r="D31" s="80"/>
      <x:c r="E31" s="78" t="str">
        <x:f>IF(COUNT(B31:D31)=3,SUM(B31:D31),"")</x:f>
      </x:c>
      <x:c r="F31" s="78" t="str">
        <x:f>IF(COUNT(E20:E31)=12,SUM(E20:E31),"")</x:f>
      </x:c>
      <x:c r="G31" s="2" t="str">
        <x:f>IF(COUNT(E20:E31)=12,"Complete","Missing months")</x:f>
        <x:v>Missing months</x:v>
      </x:c>
      <x:c r="H31" s="2" t="str">
        <x:f>IF(F31="","History needed",IF(F31&gt;$E$4,"CONTACT SBX: crossed",IF(F31&gt;=$H$4,"Plan with SBX","Monitor")))</x:f>
        <x:v>History needed</x:v>
      </x:c>
      <x:c r="I31" s="68" t="str">
        <x:f>IF(AND(ISNUMBER(F31),F31&gt;$E$4),EOMONTH(A31,1)+1,"")</x:f>
      </x:c>
      <x:c r="J31" s="68" t="str">
        <x:f>IF(AND(ISNUMBER(F31),F31&gt;$E$4),EOMONTH(A31,0)+30,"")</x:f>
      </x:c>
    </x:row>
    <x:row r="32" ht="23" customHeight="1">
      <x:c r="A32" s="66" t="n">
        <x:f>EDATE($B$4,17)</x:f>
        <x:v>46419</x:v>
      </x:c>
      <x:c r="B32" s="80"/>
      <x:c r="C32" s="80"/>
      <x:c r="D32" s="80"/>
      <x:c r="E32" s="78" t="str">
        <x:f>IF(COUNT(B32:D32)=3,SUM(B32:D32),"")</x:f>
      </x:c>
      <x:c r="F32" s="78" t="str">
        <x:f>IF(COUNT(E21:E32)=12,SUM(E21:E32),"")</x:f>
      </x:c>
      <x:c r="G32" s="2" t="str">
        <x:f>IF(COUNT(E21:E32)=12,"Complete","Missing months")</x:f>
        <x:v>Missing months</x:v>
      </x:c>
      <x:c r="H32" s="2" t="str">
        <x:f>IF(F32="","History needed",IF(F32&gt;$E$4,"CONTACT SBX: crossed",IF(F32&gt;=$H$4,"Plan with SBX","Monitor")))</x:f>
        <x:v>History needed</x:v>
      </x:c>
      <x:c r="I32" s="68" t="str">
        <x:f>IF(AND(ISNUMBER(F32),F32&gt;$E$4),EOMONTH(A32,1)+1,"")</x:f>
      </x:c>
      <x:c r="J32" s="68" t="str">
        <x:f>IF(AND(ISNUMBER(F32),F32&gt;$E$4),EOMONTH(A32,0)+30,"")</x:f>
      </x:c>
    </x:row>
    <x:row r="33" ht="23" customHeight="1">
      <x:c r="A33" s="66" t="n">
        <x:f>EDATE($B$4,18)</x:f>
        <x:v>46447</x:v>
      </x:c>
      <x:c r="B33" s="80"/>
      <x:c r="C33" s="80"/>
      <x:c r="D33" s="80"/>
      <x:c r="E33" s="78" t="str">
        <x:f>IF(COUNT(B33:D33)=3,SUM(B33:D33),"")</x:f>
      </x:c>
      <x:c r="F33" s="78" t="str">
        <x:f>IF(COUNT(E22:E33)=12,SUM(E22:E33),"")</x:f>
      </x:c>
      <x:c r="G33" s="2" t="str">
        <x:f>IF(COUNT(E22:E33)=12,"Complete","Missing months")</x:f>
        <x:v>Missing months</x:v>
      </x:c>
      <x:c r="H33" s="2" t="str">
        <x:f>IF(F33="","History needed",IF(F33&gt;$E$4,"CONTACT SBX: crossed",IF(F33&gt;=$H$4,"Plan with SBX","Monitor")))</x:f>
        <x:v>History needed</x:v>
      </x:c>
      <x:c r="I33" s="68" t="str">
        <x:f>IF(AND(ISNUMBER(F33),F33&gt;$E$4),EOMONTH(A33,1)+1,"")</x:f>
      </x:c>
      <x:c r="J33" s="68" t="str">
        <x:f>IF(AND(ISNUMBER(F33),F33&gt;$E$4),EOMONTH(A33,0)+30,"")</x:f>
      </x:c>
    </x:row>
    <x:row r="34" ht="23" customHeight="1">
      <x:c r="A34" s="66" t="n">
        <x:f>EDATE($B$4,19)</x:f>
        <x:v>46478</x:v>
      </x:c>
      <x:c r="B34" s="80"/>
      <x:c r="C34" s="80"/>
      <x:c r="D34" s="80"/>
      <x:c r="E34" s="78" t="str">
        <x:f>IF(COUNT(B34:D34)=3,SUM(B34:D34),"")</x:f>
      </x:c>
      <x:c r="F34" s="78" t="str">
        <x:f>IF(COUNT(E23:E34)=12,SUM(E23:E34),"")</x:f>
      </x:c>
      <x:c r="G34" s="2" t="str">
        <x:f>IF(COUNT(E23:E34)=12,"Complete","Missing months")</x:f>
        <x:v>Missing months</x:v>
      </x:c>
      <x:c r="H34" s="2" t="str">
        <x:f>IF(F34="","History needed",IF(F34&gt;$E$4,"CONTACT SBX: crossed",IF(F34&gt;=$H$4,"Plan with SBX","Monitor")))</x:f>
        <x:v>History needed</x:v>
      </x:c>
      <x:c r="I34" s="68" t="str">
        <x:f>IF(AND(ISNUMBER(F34),F34&gt;$E$4),EOMONTH(A34,1)+1,"")</x:f>
      </x:c>
      <x:c r="J34" s="68" t="str">
        <x:f>IF(AND(ISNUMBER(F34),F34&gt;$E$4),EOMONTH(A34,0)+30,"")</x:f>
      </x:c>
    </x:row>
    <x:row r="35" ht="23" customHeight="1">
      <x:c r="A35" s="66" t="n">
        <x:f>EDATE($B$4,20)</x:f>
        <x:v>46508</x:v>
      </x:c>
      <x:c r="B35" s="80"/>
      <x:c r="C35" s="80"/>
      <x:c r="D35" s="80"/>
      <x:c r="E35" s="78" t="str">
        <x:f>IF(COUNT(B35:D35)=3,SUM(B35:D35),"")</x:f>
      </x:c>
      <x:c r="F35" s="78" t="str">
        <x:f>IF(COUNT(E24:E35)=12,SUM(E24:E35),"")</x:f>
      </x:c>
      <x:c r="G35" s="2" t="str">
        <x:f>IF(COUNT(E24:E35)=12,"Complete","Missing months")</x:f>
        <x:v>Missing months</x:v>
      </x:c>
      <x:c r="H35" s="2" t="str">
        <x:f>IF(F35="","History needed",IF(F35&gt;$E$4,"CONTACT SBX: crossed",IF(F35&gt;=$H$4,"Plan with SBX","Monitor")))</x:f>
        <x:v>History needed</x:v>
      </x:c>
      <x:c r="I35" s="68" t="str">
        <x:f>IF(AND(ISNUMBER(F35),F35&gt;$E$4),EOMONTH(A35,1)+1,"")</x:f>
      </x:c>
      <x:c r="J35" s="68" t="str">
        <x:f>IF(AND(ISNUMBER(F35),F35&gt;$E$4),EOMONTH(A35,0)+30,"")</x:f>
      </x:c>
    </x:row>
    <x:row r="36" ht="23" customHeight="1">
      <x:c r="A36" s="66" t="n">
        <x:f>EDATE($B$4,21)</x:f>
        <x:v>46539</x:v>
      </x:c>
      <x:c r="B36" s="80"/>
      <x:c r="C36" s="80"/>
      <x:c r="D36" s="80"/>
      <x:c r="E36" s="78" t="str">
        <x:f>IF(COUNT(B36:D36)=3,SUM(B36:D36),"")</x:f>
      </x:c>
      <x:c r="F36" s="78" t="str">
        <x:f>IF(COUNT(E25:E36)=12,SUM(E25:E36),"")</x:f>
      </x:c>
      <x:c r="G36" s="2" t="str">
        <x:f>IF(COUNT(E25:E36)=12,"Complete","Missing months")</x:f>
        <x:v>Missing months</x:v>
      </x:c>
      <x:c r="H36" s="2" t="str">
        <x:f>IF(F36="","History needed",IF(F36&gt;$E$4,"CONTACT SBX: crossed",IF(F36&gt;=$H$4,"Plan with SBX","Monitor")))</x:f>
        <x:v>History needed</x:v>
      </x:c>
      <x:c r="I36" s="68" t="str">
        <x:f>IF(AND(ISNUMBER(F36),F36&gt;$E$4),EOMONTH(A36,1)+1,"")</x:f>
      </x:c>
      <x:c r="J36" s="68" t="str">
        <x:f>IF(AND(ISNUMBER(F36),F36&gt;$E$4),EOMONTH(A36,0)+30,"")</x:f>
      </x:c>
    </x:row>
    <x:row r="37" ht="23" customHeight="1">
      <x:c r="A37" s="66" t="n">
        <x:f>EDATE($B$4,22)</x:f>
        <x:v>46569</x:v>
      </x:c>
      <x:c r="B37" s="80"/>
      <x:c r="C37" s="80"/>
      <x:c r="D37" s="80"/>
      <x:c r="E37" s="78" t="str">
        <x:f>IF(COUNT(B37:D37)=3,SUM(B37:D37),"")</x:f>
      </x:c>
      <x:c r="F37" s="78" t="str">
        <x:f>IF(COUNT(E26:E37)=12,SUM(E26:E37),"")</x:f>
      </x:c>
      <x:c r="G37" s="2" t="str">
        <x:f>IF(COUNT(E26:E37)=12,"Complete","Missing months")</x:f>
        <x:v>Missing months</x:v>
      </x:c>
      <x:c r="H37" s="2" t="str">
        <x:f>IF(F37="","History needed",IF(F37&gt;$E$4,"CONTACT SBX: crossed",IF(F37&gt;=$H$4,"Plan with SBX","Monitor")))</x:f>
        <x:v>History needed</x:v>
      </x:c>
      <x:c r="I37" s="68" t="str">
        <x:f>IF(AND(ISNUMBER(F37),F37&gt;$E$4),EOMONTH(A37,1)+1,"")</x:f>
      </x:c>
      <x:c r="J37" s="68" t="str">
        <x:f>IF(AND(ISNUMBER(F37),F37&gt;$E$4),EOMONTH(A37,0)+30,"")</x:f>
      </x:c>
    </x:row>
    <x:row r="38" ht="23" customHeight="1">
      <x:c r="A38" s="66" t="n">
        <x:f>EDATE($B$4,23)</x:f>
        <x:v>46600</x:v>
      </x:c>
      <x:c r="B38" s="80"/>
      <x:c r="C38" s="80"/>
      <x:c r="D38" s="80"/>
      <x:c r="E38" s="78" t="str">
        <x:f>IF(COUNT(B38:D38)=3,SUM(B38:D38),"")</x:f>
      </x:c>
      <x:c r="F38" s="78" t="str">
        <x:f>IF(COUNT(E27:E38)=12,SUM(E27:E38),"")</x:f>
      </x:c>
      <x:c r="G38" s="2" t="str">
        <x:f>IF(COUNT(E27:E38)=12,"Complete","Missing months")</x:f>
        <x:v>Missing months</x:v>
      </x:c>
      <x:c r="H38" s="2" t="str">
        <x:f>IF(F38="","History needed",IF(F38&gt;$E$4,"CONTACT SBX: crossed",IF(F38&gt;=$H$4,"Plan with SBX","Monitor")))</x:f>
        <x:v>History needed</x:v>
      </x:c>
      <x:c r="I38" s="68" t="str">
        <x:f>IF(AND(ISNUMBER(F38),F38&gt;$E$4),EOMONTH(A38,1)+1,"")</x:f>
      </x:c>
      <x:c r="J38" s="68" t="str">
        <x:f>IF(AND(ISNUMBER(F38),F38&gt;$E$4),EOMONTH(A38,0)+30,"")</x:f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B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C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D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E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F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G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H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I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J40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</x:row>
    <x:row r="41" ht="23" customHeight="1">
      <x:c r="A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B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C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D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E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F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G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H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I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J41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</x:row>
    <x:row r="42" ht="23" customHeight="1">
      <x:c r="A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B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C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D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E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F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G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H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I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  <x:c r="J42" s="45" t="str">
        <x:v>Dates shown apply to the ordinary backward-looking test and are not a determination of your legal start date. The forward test, earlier crossings, transfers and special cases can produce an earlier start. Do not postpone action until the last notification day.</x:v>
      </x:c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</x:sheetData>
  <x:mergeCells>
    <x:mergeCell ref="A1:J1"/>
    <x:mergeCell ref="A2:J2"/>
    <x:mergeCell ref="A5:J5"/>
    <x:mergeCell ref="D7:J8"/>
    <x:mergeCell ref="A10:J10"/>
    <x:mergeCell ref="A40:J42"/>
    <x:mergeCell ref="A12:J12"/>
  </x:mergeCells>
  <x:conditionalFormatting sqref="H15:H38">
    <x:cfRule type="expression" dxfId="1" priority="1">
      <x:formula>LEFT(H15,7)="CONTACT"</x:formula>
    </x:cfRule>
  </x:conditionalFormatting>
  <x:pageMargins left="0.7" right="0.7" top="0.75" bottom="0.75" header="0.3" footer="0.3"/>
</x:worksheet>
</file>